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титулка" sheetId="1" r:id="rId1"/>
    <sheet name="бюджет" sheetId="2" state="hidden" r:id="rId2"/>
    <sheet name="план 16_17" sheetId="3" r:id="rId3"/>
  </sheets>
  <definedNames>
    <definedName name="_xlnm.Print_Titles" localSheetId="2">'план 16_17'!$8:$8</definedName>
    <definedName name="_xlnm.Print_Area" localSheetId="1">'бюджет'!$A$1:$K$14</definedName>
    <definedName name="_xlnm.Print_Area" localSheetId="0">'титулка'!$A$1:$BB$36</definedName>
  </definedNames>
  <calcPr fullCalcOnLoad="1"/>
</workbook>
</file>

<file path=xl/sharedStrings.xml><?xml version="1.0" encoding="utf-8"?>
<sst xmlns="http://schemas.openxmlformats.org/spreadsheetml/2006/main" count="280" uniqueCount="201">
  <si>
    <t>ЗАТВЕРДЖУЮ</t>
  </si>
  <si>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</si>
  <si>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</si>
  <si>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</si>
  <si>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</si>
  <si>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</si>
  <si>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</si>
  <si>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</si>
  <si>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</si>
  <si>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</si>
  <si>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</si>
  <si>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</si>
  <si>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</si>
  <si>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</si>
  <si>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</si>
  <si>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</si>
  <si>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</si>
  <si>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</si>
  <si>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</si>
  <si>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</si>
  <si>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</si>
  <si>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</si>
  <si>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</si>
  <si>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</si>
  <si>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</si>
  <si>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</si>
  <si>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</si>
  <si>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2</t>
  </si>
  <si>
    <t>Тижнів</t>
  </si>
  <si>
    <t>Триместр</t>
  </si>
  <si>
    <t>Захист дипломного проекту (роботи)</t>
  </si>
  <si>
    <t>Переддипломна практика</t>
  </si>
  <si>
    <t>*</t>
  </si>
  <si>
    <t>1 доба на тиждень навчального триместру</t>
  </si>
  <si>
    <t>№ п/п</t>
  </si>
  <si>
    <t>лекції</t>
  </si>
  <si>
    <t xml:space="preserve"> </t>
  </si>
  <si>
    <t xml:space="preserve"> Кількість екзаменів</t>
  </si>
  <si>
    <t xml:space="preserve"> Кількість заліків</t>
  </si>
  <si>
    <t>1+90 год*</t>
  </si>
  <si>
    <t>Кількість годин на тиждень</t>
  </si>
  <si>
    <t xml:space="preserve"> Кількість курсових робіт</t>
  </si>
  <si>
    <t xml:space="preserve"> Кількість курсових проектів</t>
  </si>
  <si>
    <t>І . ГРАФІК НАВЧАЛЬНОГО ПРОЦЕСУ</t>
  </si>
  <si>
    <t>ЗД</t>
  </si>
  <si>
    <t>Цивільний захист</t>
  </si>
  <si>
    <t>Охорона праці в галузі</t>
  </si>
  <si>
    <t>43</t>
  </si>
  <si>
    <t>1</t>
  </si>
  <si>
    <t>Міністерство освіти і науки України</t>
  </si>
  <si>
    <t>1 курс</t>
  </si>
  <si>
    <r>
      <t xml:space="preserve">підготовки: </t>
    </r>
    <r>
      <rPr>
        <b/>
        <sz val="16"/>
        <rFont val="Times New Roman"/>
        <family val="1"/>
      </rPr>
      <t>спеціаліста</t>
    </r>
  </si>
  <si>
    <t>Випускна робота</t>
  </si>
  <si>
    <t>Підготовка дипломного проекту</t>
  </si>
  <si>
    <t>Екзамени</t>
  </si>
  <si>
    <t>2,3</t>
  </si>
  <si>
    <t>кількість тижнів у триместрі</t>
  </si>
  <si>
    <t>IV. ПРАКТИКА</t>
  </si>
  <si>
    <t>ІІІ. ДЕРЖАВНА АТЕСТАЦІЯ</t>
  </si>
  <si>
    <t>II. ЗВЕДЕНІ ДАНІ ПРО БЮДЖЕТ ЧАСУ (в тижнях)</t>
  </si>
  <si>
    <t>Захист дипломного проекту в ДЕК</t>
  </si>
  <si>
    <t>Види практик</t>
  </si>
  <si>
    <t>Строк навчання  - 1 рік</t>
  </si>
  <si>
    <t>на базі ОПП підготовки бакалавра</t>
  </si>
  <si>
    <t>I</t>
  </si>
  <si>
    <t>Усього</t>
  </si>
  <si>
    <t>* 1 доба на тиждень навчального триместру</t>
  </si>
  <si>
    <t>Тижні</t>
  </si>
  <si>
    <t>Переддипломна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</si>
  <si>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</si>
  <si>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</si>
  <si>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</si>
  <si>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НАЗВА НАВЧАЛЬНОЇ ДИСЦИПЛІНИ</t>
  </si>
  <si>
    <t xml:space="preserve">Розподіл за триместрами </t>
  </si>
  <si>
    <t>Кількість годин</t>
  </si>
  <si>
    <t>курсові</t>
  </si>
  <si>
    <t>проекти</t>
  </si>
  <si>
    <t>роботи</t>
  </si>
  <si>
    <t>екзамени</t>
  </si>
  <si>
    <t>заліки</t>
  </si>
  <si>
    <t>всього</t>
  </si>
  <si>
    <t>самостійна робота</t>
  </si>
  <si>
    <t>практичні</t>
  </si>
  <si>
    <t>лабораторні</t>
  </si>
  <si>
    <t>у тому числі:</t>
  </si>
  <si>
    <t>аудиторних</t>
  </si>
  <si>
    <t>загальний обсяг</t>
  </si>
  <si>
    <t>Розподіл годин на тиждень за курсами і триместрами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</si>
  <si>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</si>
  <si>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</si>
  <si>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</si>
  <si>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Назва
 практики</t>
  </si>
  <si>
    <t>Захист дипломного проекту</t>
  </si>
  <si>
    <t xml:space="preserve">       II. ЗВЕДЕНІ ДАНІ ПРО БЮДЖЕТ ЧАСУ, тижні                                                         ІІІ. ПРАКТИКА                                                   IV. ДЕРЖАВНА АТЕСТАЦІЯ</t>
  </si>
  <si>
    <t>Кількість кредитів ЄКТС</t>
  </si>
  <si>
    <r>
      <t>__________________(</t>
    </r>
    <r>
      <rPr>
        <u val="single"/>
        <sz val="16"/>
        <rFont val="Times New Roman"/>
        <family val="1"/>
      </rPr>
      <t>Ковальов В.Д.)</t>
    </r>
  </si>
  <si>
    <t>4 Державна атестація</t>
  </si>
  <si>
    <t>4.1</t>
  </si>
  <si>
    <t>Охорона праці в галузі та цивільний захист</t>
  </si>
  <si>
    <t>Разом п.1</t>
  </si>
  <si>
    <t>Зав.кафедри ОМТ</t>
  </si>
  <si>
    <t>І.С. Алієв</t>
  </si>
  <si>
    <t>Разом п 4:</t>
  </si>
  <si>
    <r>
      <t xml:space="preserve">Форма навчання:     </t>
    </r>
    <r>
      <rPr>
        <b/>
        <sz val="16"/>
        <rFont val="Times New Roman"/>
        <family val="1"/>
      </rPr>
      <t>заочна</t>
    </r>
  </si>
  <si>
    <t>Н</t>
  </si>
  <si>
    <t>Н/</t>
  </si>
  <si>
    <t>С/Н</t>
  </si>
  <si>
    <t xml:space="preserve">V. План навчального процесу на 2016/2017 навчальний рік      </t>
  </si>
  <si>
    <r>
      <t xml:space="preserve">галузь знань: </t>
    </r>
    <r>
      <rPr>
        <b/>
        <sz val="16"/>
        <rFont val="Times New Roman"/>
        <family val="1"/>
      </rPr>
      <t>013 "Механічна інженерія"</t>
    </r>
  </si>
  <si>
    <r>
      <t xml:space="preserve">спеціальність: </t>
    </r>
    <r>
      <rPr>
        <b/>
        <sz val="16"/>
        <rFont val="Times New Roman"/>
        <family val="1"/>
      </rPr>
      <t>136 "Металургія"</t>
    </r>
  </si>
  <si>
    <t>"___" ____________ 2016  р.</t>
  </si>
  <si>
    <t>1. ОБО'ЯЗКОВІ  НАВЧАЛЬНІ ДИСЦИПЛІНИ</t>
  </si>
  <si>
    <t>1.2 Дисципліни природничо-наукової (фундаментальної) підготовки</t>
  </si>
  <si>
    <t>1.2.1</t>
  </si>
  <si>
    <t>1.2.1.1</t>
  </si>
  <si>
    <t>1.2.1.2</t>
  </si>
  <si>
    <t>Конструювання литих виробів</t>
  </si>
  <si>
    <t>Кристалізація та властивості металів та сплавів</t>
  </si>
  <si>
    <t>Кристалізація та властивості сталі у виливках</t>
  </si>
  <si>
    <t>Кристалізація та властивості чавуну у виливках</t>
  </si>
  <si>
    <t>Прогресивні методи плавки та литва</t>
  </si>
  <si>
    <t xml:space="preserve">Проектування ливарних цехів </t>
  </si>
  <si>
    <t>САПР ливарної технології</t>
  </si>
  <si>
    <t>Спеціальні та особливі види литва</t>
  </si>
  <si>
    <t>2.3 Дисципліни професійної підготовки</t>
  </si>
  <si>
    <t>4/0</t>
  </si>
  <si>
    <t>8/0</t>
  </si>
  <si>
    <t>4/4</t>
  </si>
  <si>
    <t>8</t>
  </si>
  <si>
    <t>12/0</t>
  </si>
  <si>
    <t>12/4</t>
  </si>
  <si>
    <t>8/4</t>
  </si>
  <si>
    <t>8/2</t>
  </si>
  <si>
    <t>Разом п.2.3.1</t>
  </si>
  <si>
    <t>Кристалізація та властивості кольорових металів та сплавів у виливках</t>
  </si>
  <si>
    <t>Моделювання та оптимальні технологічні системи</t>
  </si>
  <si>
    <t>ЗАГАЛЬНА КІЛЬКІСТЬ ЛВ</t>
  </si>
  <si>
    <t>Зав.кафедри ТОЛВ</t>
  </si>
  <si>
    <t xml:space="preserve">Декан </t>
  </si>
  <si>
    <t>М.А.  Турчанін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</si>
  <si>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</si>
  <si>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</si>
  <si>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</si>
  <si>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</si>
  <si>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</si>
  <si>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</si>
  <si>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</si>
  <si>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</si>
  <si>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</si>
  <si>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</si>
  <si>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</si>
  <si>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</si>
  <si>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1.3.3</t>
  </si>
  <si>
    <t>Проектування оснастки</t>
  </si>
  <si>
    <t>1.3.4</t>
  </si>
  <si>
    <t>Спеціальні види ОМТ</t>
  </si>
  <si>
    <t>1.3.5</t>
  </si>
  <si>
    <t>САПР технологій та оснастки</t>
  </si>
  <si>
    <t>4</t>
  </si>
  <si>
    <t>1.3.6</t>
  </si>
  <si>
    <t>Технологія ковальсько-штампувального виробництва (ХОШ)</t>
  </si>
  <si>
    <t>1.3.6.1</t>
  </si>
  <si>
    <t>1.3.6.2</t>
  </si>
  <si>
    <r>
      <t xml:space="preserve">Технологія ковальсько-штампувального виробництва.  </t>
    </r>
    <r>
      <rPr>
        <i/>
        <sz val="12"/>
        <rFont val="Times New Roman"/>
        <family val="1"/>
      </rPr>
      <t>Курсовий проект</t>
    </r>
  </si>
  <si>
    <t>1.3.7</t>
  </si>
  <si>
    <t>Проектування цехів та ліній ОМТ</t>
  </si>
  <si>
    <t>Разом п.2.3.2</t>
  </si>
  <si>
    <t>Технологія кування. Кування крупних поковок</t>
  </si>
  <si>
    <t>ХОШ. Прецизійне штампування</t>
  </si>
  <si>
    <t>ГОШ. Закрите штампування</t>
  </si>
  <si>
    <t>ТОМТ. Теорія процесів штампування.</t>
  </si>
  <si>
    <t>3  Практична підготовка</t>
  </si>
  <si>
    <t>3.1</t>
  </si>
  <si>
    <t>3.2</t>
  </si>
  <si>
    <t>3</t>
  </si>
  <si>
    <t>3.3</t>
  </si>
  <si>
    <t>Разом п 3:</t>
  </si>
  <si>
    <t>ЗАГАЛЬНА КІЛЬКІСТЬ ОМТ</t>
  </si>
  <si>
    <t>Є.В. Мироненко</t>
  </si>
  <si>
    <t>68/12</t>
  </si>
  <si>
    <t>36/8</t>
  </si>
  <si>
    <t>76/12</t>
  </si>
  <si>
    <t>44/22</t>
  </si>
  <si>
    <t>52/4</t>
  </si>
  <si>
    <t>60/4</t>
  </si>
  <si>
    <t xml:space="preserve"> /С</t>
  </si>
  <si>
    <t>-</t>
  </si>
  <si>
    <t>Настановна  сесія</t>
  </si>
  <si>
    <t>0/2</t>
  </si>
  <si>
    <t>4/2</t>
  </si>
  <si>
    <t>28/8</t>
  </si>
  <si>
    <t>44/8</t>
  </si>
  <si>
    <t>0/4</t>
  </si>
  <si>
    <t>32/8</t>
  </si>
  <si>
    <t>40/8</t>
  </si>
  <si>
    <t>32/4</t>
  </si>
  <si>
    <t>Кваліфікація: професіонал в галузі металургії, інженер-металург</t>
  </si>
  <si>
    <r>
      <t>спеціалізація:  2.</t>
    </r>
    <r>
      <rPr>
        <b/>
        <sz val="16"/>
        <rFont val="Times New Roman"/>
        <family val="1"/>
      </rPr>
      <t xml:space="preserve"> Комп’ютерне проектування процесів пластичного деформування (ОМТ)</t>
    </r>
  </si>
  <si>
    <r>
      <t>спеціалізація:  1.</t>
    </r>
    <r>
      <rPr>
        <b/>
        <sz val="16"/>
        <rFont val="Times New Roman"/>
        <family val="1"/>
      </rPr>
      <t>Ливарне виробництво чорних та кольорових металів і сплавів (ЛВ)</t>
    </r>
  </si>
  <si>
    <t>2.3.1 Спеціалізаця кафедри ТОЛВ</t>
  </si>
  <si>
    <t>2.3.2 Спеціалізаця кафедри ОМТ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</si>
</sst>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_-;\-* #,##0_-;\ _-;_-@_-"/>
    <numFmt numFmtId="181" formatCode="#,##0;\-* #,##0_-;\ _-;_-@_-"/>
    <numFmt numFmtId="182" formatCode="0.0"/>
    <numFmt numFmtId="183" formatCode="#,##0.0_ ;\-#,##0.0\ "/>
    <numFmt numFmtId="184" formatCode="[$-FC19]d\ mmmm\ yyyy\ &quot;г.&quot;"/>
    <numFmt numFmtId="185" formatCode="#,##0_-;\-* #,##0_-;\ &quot;&quot;_-;_-@_-"/>
    <numFmt numFmtId="186" formatCode="#,##0.00_ ;\-#,##0.00\ "/>
    <numFmt numFmtId="187" formatCode="#,##0;\-* #,##0_-;\ &quot;&quot;_-;_-@_-"/>
  </numFmts>
  <fonts count="6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Arial Cyr"/>
      <family val="2"/>
    </font>
    <font>
      <sz val="16"/>
      <name val="Arial Cyr"/>
      <family val="2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sz val="14"/>
      <name val="Times New Roman Cyr"/>
      <family val="0"/>
    </font>
    <font>
      <b/>
      <sz val="20"/>
      <name val="Times New Roman"/>
      <family val="1"/>
    </font>
    <font>
      <sz val="14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4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4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4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180" fontId="6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18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vertical="center" wrapText="1"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left" vertical="top" wrapText="1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 wrapText="1"/>
    </xf>
    <xf numFmtId="180" fontId="2" fillId="0" borderId="22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8" fillId="0" borderId="0" xfId="53" applyFont="1">
      <alignment/>
      <protection/>
    </xf>
    <xf numFmtId="0" fontId="19" fillId="0" borderId="0" xfId="53" applyFont="1">
      <alignment/>
      <protection/>
    </xf>
    <xf numFmtId="0" fontId="20" fillId="0" borderId="0" xfId="53" applyFont="1">
      <alignment/>
      <protection/>
    </xf>
    <xf numFmtId="0" fontId="19" fillId="0" borderId="0" xfId="0" applyFont="1" applyAlignment="1">
      <alignment/>
    </xf>
    <xf numFmtId="0" fontId="4" fillId="0" borderId="0" xfId="53" applyFont="1">
      <alignment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4" fillId="0" borderId="0" xfId="53" applyNumberFormat="1" applyFont="1" applyBorder="1" applyAlignment="1">
      <alignment horizontal="right" vertical="center"/>
      <protection/>
    </xf>
    <xf numFmtId="49" fontId="16" fillId="0" borderId="0" xfId="0" applyNumberFormat="1" applyFont="1" applyBorder="1" applyAlignment="1">
      <alignment horizontal="right" vertical="center"/>
    </xf>
    <xf numFmtId="0" fontId="3" fillId="0" borderId="0" xfId="53" applyFont="1" applyBorder="1" applyAlignment="1">
      <alignment horizontal="right" vertical="center"/>
      <protection/>
    </xf>
    <xf numFmtId="0" fontId="16" fillId="0" borderId="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right" vertical="center"/>
      <protection/>
    </xf>
    <xf numFmtId="182" fontId="6" fillId="0" borderId="29" xfId="0" applyNumberFormat="1" applyFont="1" applyFill="1" applyBorder="1" applyAlignment="1" applyProtection="1">
      <alignment horizontal="center" vertical="center"/>
      <protection/>
    </xf>
    <xf numFmtId="182" fontId="6" fillId="0" borderId="12" xfId="0" applyNumberFormat="1" applyFont="1" applyFill="1" applyBorder="1" applyAlignment="1" applyProtection="1">
      <alignment horizontal="center" vertical="center"/>
      <protection/>
    </xf>
    <xf numFmtId="182" fontId="6" fillId="0" borderId="30" xfId="0" applyNumberFormat="1" applyFont="1" applyFill="1" applyBorder="1" applyAlignment="1" applyProtection="1">
      <alignment horizontal="center" vertical="center"/>
      <protection/>
    </xf>
    <xf numFmtId="182" fontId="6" fillId="0" borderId="29" xfId="0" applyNumberFormat="1" applyFont="1" applyFill="1" applyBorder="1" applyAlignment="1">
      <alignment horizontal="center" vertical="center"/>
    </xf>
    <xf numFmtId="0" fontId="6" fillId="0" borderId="31" xfId="0" applyFont="1" applyBorder="1" applyAlignment="1" applyProtection="1">
      <alignment horizontal="right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181" fontId="6" fillId="0" borderId="36" xfId="0" applyNumberFormat="1" applyFont="1" applyFill="1" applyBorder="1" applyAlignment="1" applyProtection="1">
      <alignment horizontal="center" vertical="center"/>
      <protection/>
    </xf>
    <xf numFmtId="182" fontId="6" fillId="0" borderId="36" xfId="0" applyNumberFormat="1" applyFont="1" applyFill="1" applyBorder="1" applyAlignment="1" applyProtection="1">
      <alignment horizontal="center" vertical="center"/>
      <protection/>
    </xf>
    <xf numFmtId="181" fontId="2" fillId="0" borderId="26" xfId="0" applyNumberFormat="1" applyFont="1" applyFill="1" applyBorder="1" applyAlignment="1" applyProtection="1">
      <alignment horizontal="center" vertical="center"/>
      <protection/>
    </xf>
    <xf numFmtId="182" fontId="2" fillId="0" borderId="26" xfId="0" applyNumberFormat="1" applyFont="1" applyFill="1" applyBorder="1" applyAlignment="1" applyProtection="1">
      <alignment horizontal="center" vertical="center"/>
      <protection/>
    </xf>
    <xf numFmtId="18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Border="1" applyAlignment="1">
      <alignment horizontal="center" vertical="center" wrapText="1"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185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35" xfId="0" applyNumberFormat="1" applyFont="1" applyFill="1" applyBorder="1" applyAlignment="1">
      <alignment horizontal="center" vertical="center" wrapText="1"/>
    </xf>
    <xf numFmtId="185" fontId="2" fillId="0" borderId="26" xfId="0" applyNumberFormat="1" applyFont="1" applyFill="1" applyBorder="1" applyAlignment="1" applyProtection="1">
      <alignment horizontal="center" vertical="center"/>
      <protection/>
    </xf>
    <xf numFmtId="182" fontId="9" fillId="0" borderId="37" xfId="0" applyNumberFormat="1" applyFont="1" applyFill="1" applyBorder="1" applyAlignment="1" applyProtection="1">
      <alignment horizontal="center" vertical="center"/>
      <protection/>
    </xf>
    <xf numFmtId="1" fontId="2" fillId="0" borderId="35" xfId="0" applyNumberFormat="1" applyFont="1" applyFill="1" applyBorder="1" applyAlignment="1" applyProtection="1">
      <alignment horizontal="center" vertical="center"/>
      <protection/>
    </xf>
    <xf numFmtId="182" fontId="9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180" fontId="24" fillId="0" borderId="0" xfId="0" applyNumberFormat="1" applyFont="1" applyFill="1" applyBorder="1" applyAlignment="1" applyProtection="1">
      <alignment vertical="center"/>
      <protection/>
    </xf>
    <xf numFmtId="49" fontId="6" fillId="0" borderId="29" xfId="0" applyNumberFormat="1" applyFont="1" applyFill="1" applyBorder="1" applyAlignment="1">
      <alignment horizontal="center" vertical="center"/>
    </xf>
    <xf numFmtId="182" fontId="25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80" fontId="2" fillId="0" borderId="26" xfId="0" applyNumberFormat="1" applyFont="1" applyFill="1" applyBorder="1" applyAlignment="1">
      <alignment horizontal="center" vertical="center" wrapText="1"/>
    </xf>
    <xf numFmtId="180" fontId="25" fillId="0" borderId="26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82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2" fontId="6" fillId="0" borderId="47" xfId="0" applyNumberFormat="1" applyFont="1" applyFill="1" applyBorder="1" applyAlignment="1" applyProtection="1">
      <alignment horizontal="center" vertical="center"/>
      <protection/>
    </xf>
    <xf numFmtId="181" fontId="6" fillId="0" borderId="48" xfId="0" applyNumberFormat="1" applyFont="1" applyFill="1" applyBorder="1" applyAlignment="1" applyProtection="1">
      <alignment horizontal="center" vertical="center"/>
      <protection/>
    </xf>
    <xf numFmtId="181" fontId="6" fillId="0" borderId="49" xfId="0" applyNumberFormat="1" applyFont="1" applyFill="1" applyBorder="1" applyAlignment="1" applyProtection="1">
      <alignment horizontal="center" vertical="center"/>
      <protection/>
    </xf>
    <xf numFmtId="181" fontId="6" fillId="0" borderId="50" xfId="0" applyNumberFormat="1" applyFont="1" applyFill="1" applyBorder="1" applyAlignment="1" applyProtection="1">
      <alignment horizontal="center" vertical="center"/>
      <protection/>
    </xf>
    <xf numFmtId="183" fontId="6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181" fontId="6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82" fontId="6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Border="1" applyAlignment="1">
      <alignment horizontal="center" vertical="center" wrapText="1"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49" fontId="8" fillId="0" borderId="38" xfId="0" applyNumberFormat="1" applyFont="1" applyFill="1" applyBorder="1" applyAlignment="1" applyProtection="1">
      <alignment horizontal="center" vertical="center"/>
      <protection/>
    </xf>
    <xf numFmtId="1" fontId="6" fillId="0" borderId="42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1" fontId="2" fillId="0" borderId="46" xfId="0" applyNumberFormat="1" applyFont="1" applyFill="1" applyBorder="1" applyAlignment="1" applyProtection="1">
      <alignment horizontal="center" vertical="center"/>
      <protection/>
    </xf>
    <xf numFmtId="180" fontId="26" fillId="0" borderId="0" xfId="0" applyNumberFormat="1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>
      <alignment horizontal="left" vertical="center" wrapText="1"/>
    </xf>
    <xf numFmtId="49" fontId="2" fillId="0" borderId="55" xfId="0" applyNumberFormat="1" applyFont="1" applyFill="1" applyBorder="1" applyAlignment="1">
      <alignment horizontal="left" vertical="center" wrapText="1"/>
    </xf>
    <xf numFmtId="49" fontId="2" fillId="0" borderId="56" xfId="0" applyNumberFormat="1" applyFont="1" applyFill="1" applyBorder="1" applyAlignment="1">
      <alignment horizontal="left" vertical="center" wrapText="1"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>
      <alignment horizontal="center" vertical="center" wrapText="1"/>
    </xf>
    <xf numFmtId="181" fontId="8" fillId="0" borderId="52" xfId="0" applyNumberFormat="1" applyFont="1" applyFill="1" applyBorder="1" applyAlignment="1" applyProtection="1">
      <alignment horizontal="center" vertical="center"/>
      <protection/>
    </xf>
    <xf numFmtId="183" fontId="6" fillId="0" borderId="58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181" fontId="2" fillId="0" borderId="59" xfId="0" applyNumberFormat="1" applyFont="1" applyFill="1" applyBorder="1" applyAlignment="1" applyProtection="1">
      <alignment horizontal="center" vertical="center"/>
      <protection/>
    </xf>
    <xf numFmtId="181" fontId="2" fillId="0" borderId="60" xfId="0" applyNumberFormat="1" applyFont="1" applyFill="1" applyBorder="1" applyAlignment="1" applyProtection="1">
      <alignment horizontal="center" vertical="center"/>
      <protection/>
    </xf>
    <xf numFmtId="180" fontId="2" fillId="0" borderId="61" xfId="0" applyNumberFormat="1" applyFont="1" applyFill="1" applyBorder="1" applyAlignment="1" applyProtection="1">
      <alignment horizontal="center" vertical="center"/>
      <protection/>
    </xf>
    <xf numFmtId="180" fontId="2" fillId="0" borderId="62" xfId="0" applyNumberFormat="1" applyFont="1" applyFill="1" applyBorder="1" applyAlignment="1" applyProtection="1">
      <alignment horizontal="center" vertical="center"/>
      <protection/>
    </xf>
    <xf numFmtId="180" fontId="2" fillId="0" borderId="63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 applyProtection="1">
      <alignment horizontal="center" vertical="center"/>
      <protection/>
    </xf>
    <xf numFmtId="2" fontId="2" fillId="0" borderId="37" xfId="0" applyNumberFormat="1" applyFont="1" applyFill="1" applyBorder="1" applyAlignment="1" applyProtection="1">
      <alignment vertical="center"/>
      <protection/>
    </xf>
    <xf numFmtId="182" fontId="9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Border="1" applyAlignment="1">
      <alignment horizontal="center" vertical="center" wrapText="1"/>
    </xf>
    <xf numFmtId="180" fontId="2" fillId="0" borderId="64" xfId="0" applyNumberFormat="1" applyFont="1" applyFill="1" applyBorder="1" applyAlignment="1" applyProtection="1">
      <alignment vertical="center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2" fontId="2" fillId="0" borderId="54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" fontId="2" fillId="0" borderId="65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>
      <alignment horizontal="center" vertical="center" wrapText="1"/>
    </xf>
    <xf numFmtId="181" fontId="2" fillId="0" borderId="67" xfId="0" applyNumberFormat="1" applyFont="1" applyFill="1" applyBorder="1" applyAlignment="1" applyProtection="1">
      <alignment horizontal="center" vertical="center"/>
      <protection/>
    </xf>
    <xf numFmtId="180" fontId="2" fillId="0" borderId="37" xfId="0" applyNumberFormat="1" applyFont="1" applyFill="1" applyBorder="1" applyAlignment="1" applyProtection="1">
      <alignment horizontal="center" vertical="center" wrapText="1"/>
      <protection/>
    </xf>
    <xf numFmtId="181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182" fontId="6" fillId="0" borderId="57" xfId="0" applyNumberFormat="1" applyFont="1" applyFill="1" applyBorder="1" applyAlignment="1" applyProtection="1">
      <alignment horizontal="center" vertical="center"/>
      <protection/>
    </xf>
    <xf numFmtId="182" fontId="2" fillId="0" borderId="47" xfId="0" applyNumberFormat="1" applyFont="1" applyFill="1" applyBorder="1" applyAlignment="1" applyProtection="1">
      <alignment horizontal="center" vertical="center"/>
      <protection/>
    </xf>
    <xf numFmtId="182" fontId="2" fillId="0" borderId="68" xfId="0" applyNumberFormat="1" applyFont="1" applyFill="1" applyBorder="1" applyAlignment="1" applyProtection="1">
      <alignment horizontal="center" vertical="center"/>
      <protection/>
    </xf>
    <xf numFmtId="182" fontId="2" fillId="0" borderId="69" xfId="0" applyNumberFormat="1" applyFont="1" applyFill="1" applyBorder="1" applyAlignment="1" applyProtection="1">
      <alignment horizontal="center" vertical="center"/>
      <protection/>
    </xf>
    <xf numFmtId="182" fontId="6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1" fontId="2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58" xfId="0" applyNumberFormat="1" applyFont="1" applyFill="1" applyBorder="1" applyAlignment="1" applyProtection="1">
      <alignment horizontal="center" vertical="center"/>
      <protection/>
    </xf>
    <xf numFmtId="0" fontId="2" fillId="0" borderId="54" xfId="0" applyFont="1" applyBorder="1" applyAlignment="1">
      <alignment horizontal="center" vertical="center" wrapText="1"/>
    </xf>
    <xf numFmtId="182" fontId="2" fillId="0" borderId="66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182" fontId="6" fillId="0" borderId="44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82" fontId="2" fillId="0" borderId="44" xfId="0" applyNumberFormat="1" applyFont="1" applyFill="1" applyBorder="1" applyAlignment="1">
      <alignment horizontal="center" vertical="center" wrapText="1"/>
    </xf>
    <xf numFmtId="182" fontId="6" fillId="0" borderId="43" xfId="0" applyNumberFormat="1" applyFont="1" applyBorder="1" applyAlignment="1">
      <alignment horizontal="center" vertical="center"/>
    </xf>
    <xf numFmtId="180" fontId="2" fillId="0" borderId="41" xfId="0" applyNumberFormat="1" applyFont="1" applyFill="1" applyBorder="1" applyAlignment="1" applyProtection="1">
      <alignment horizontal="center" vertical="center"/>
      <protection/>
    </xf>
    <xf numFmtId="1" fontId="2" fillId="0" borderId="42" xfId="0" applyNumberFormat="1" applyFont="1" applyFill="1" applyBorder="1" applyAlignment="1" applyProtection="1">
      <alignment horizontal="center" vertical="center"/>
      <protection/>
    </xf>
    <xf numFmtId="49" fontId="6" fillId="0" borderId="70" xfId="0" applyNumberFormat="1" applyFont="1" applyBorder="1" applyAlignment="1">
      <alignment horizontal="center" vertical="center" wrapText="1"/>
    </xf>
    <xf numFmtId="49" fontId="6" fillId="0" borderId="71" xfId="0" applyNumberFormat="1" applyFont="1" applyBorder="1" applyAlignment="1">
      <alignment horizontal="center" vertical="center" wrapText="1"/>
    </xf>
    <xf numFmtId="49" fontId="2" fillId="0" borderId="71" xfId="0" applyNumberFormat="1" applyFont="1" applyBorder="1" applyAlignment="1">
      <alignment horizontal="center" vertical="center" wrapText="1"/>
    </xf>
    <xf numFmtId="0" fontId="2" fillId="0" borderId="72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righ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wrapText="1"/>
    </xf>
    <xf numFmtId="49" fontId="2" fillId="0" borderId="47" xfId="0" applyNumberFormat="1" applyFont="1" applyFill="1" applyBorder="1" applyAlignment="1">
      <alignment horizontal="left" vertical="center" wrapText="1"/>
    </xf>
    <xf numFmtId="180" fontId="2" fillId="0" borderId="47" xfId="0" applyNumberFormat="1" applyFont="1" applyFill="1" applyBorder="1" applyAlignment="1" applyProtection="1">
      <alignment vertical="center"/>
      <protection/>
    </xf>
    <xf numFmtId="180" fontId="2" fillId="0" borderId="47" xfId="0" applyNumberFormat="1" applyFont="1" applyFill="1" applyBorder="1" applyAlignment="1" applyProtection="1">
      <alignment horizontal="right" vertical="center"/>
      <protection/>
    </xf>
    <xf numFmtId="180" fontId="2" fillId="0" borderId="43" xfId="0" applyNumberFormat="1" applyFont="1" applyFill="1" applyBorder="1" applyAlignment="1" applyProtection="1">
      <alignment horizontal="right" vertical="center"/>
      <protection/>
    </xf>
    <xf numFmtId="0" fontId="2" fillId="0" borderId="47" xfId="0" applyFont="1" applyFill="1" applyBorder="1" applyAlignment="1">
      <alignment horizontal="left" wrapText="1"/>
    </xf>
    <xf numFmtId="180" fontId="2" fillId="0" borderId="47" xfId="0" applyNumberFormat="1" applyFont="1" applyFill="1" applyBorder="1" applyAlignment="1" applyProtection="1">
      <alignment vertical="center" wrapText="1"/>
      <protection/>
    </xf>
    <xf numFmtId="0" fontId="2" fillId="0" borderId="57" xfId="0" applyNumberFormat="1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49" fontId="2" fillId="0" borderId="47" xfId="0" applyNumberFormat="1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185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182" fontId="6" fillId="0" borderId="47" xfId="0" applyNumberFormat="1" applyFont="1" applyFill="1" applyBorder="1" applyAlignment="1">
      <alignment horizontal="center" vertical="center"/>
    </xf>
    <xf numFmtId="1" fontId="6" fillId="0" borderId="44" xfId="0" applyNumberFormat="1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1" fontId="2" fillId="0" borderId="65" xfId="0" applyNumberFormat="1" applyFont="1" applyFill="1" applyBorder="1" applyAlignment="1" applyProtection="1">
      <alignment horizontal="center" vertical="center"/>
      <protection/>
    </xf>
    <xf numFmtId="185" fontId="2" fillId="0" borderId="65" xfId="0" applyNumberFormat="1" applyFont="1" applyFill="1" applyBorder="1" applyAlignment="1" applyProtection="1">
      <alignment horizontal="center" vertical="center"/>
      <protection/>
    </xf>
    <xf numFmtId="0" fontId="2" fillId="0" borderId="76" xfId="0" applyFont="1" applyBorder="1" applyAlignment="1">
      <alignment horizontal="center" vertical="center" wrapText="1"/>
    </xf>
    <xf numFmtId="1" fontId="2" fillId="0" borderId="45" xfId="0" applyNumberFormat="1" applyFont="1" applyFill="1" applyBorder="1" applyAlignment="1" applyProtection="1">
      <alignment horizontal="center" vertical="center"/>
      <protection/>
    </xf>
    <xf numFmtId="182" fontId="9" fillId="0" borderId="77" xfId="0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78" xfId="0" applyNumberFormat="1" applyFont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vertical="center" wrapText="1"/>
    </xf>
    <xf numFmtId="49" fontId="2" fillId="0" borderId="79" xfId="0" applyNumberFormat="1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85" fontId="2" fillId="0" borderId="80" xfId="0" applyNumberFormat="1" applyFont="1" applyFill="1" applyBorder="1" applyAlignment="1" applyProtection="1">
      <alignment horizontal="center" vertical="center" wrapText="1"/>
      <protection/>
    </xf>
    <xf numFmtId="185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81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NumberFormat="1" applyFont="1" applyBorder="1" applyAlignment="1">
      <alignment horizontal="center" vertical="center"/>
    </xf>
    <xf numFmtId="0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2" fillId="0" borderId="78" xfId="0" applyNumberFormat="1" applyFont="1" applyFill="1" applyBorder="1" applyAlignment="1" applyProtection="1">
      <alignment horizontal="center" vertical="center" wrapText="1"/>
      <protection/>
    </xf>
    <xf numFmtId="49" fontId="6" fillId="0" borderId="82" xfId="0" applyNumberFormat="1" applyFont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vertical="center" wrapText="1"/>
    </xf>
    <xf numFmtId="0" fontId="2" fillId="0" borderId="83" xfId="0" applyNumberFormat="1" applyFont="1" applyBorder="1" applyAlignment="1">
      <alignment horizontal="center" vertical="center"/>
    </xf>
    <xf numFmtId="49" fontId="2" fillId="0" borderId="82" xfId="0" applyNumberFormat="1" applyFont="1" applyBorder="1" applyAlignment="1">
      <alignment horizontal="center" vertical="center"/>
    </xf>
    <xf numFmtId="0" fontId="6" fillId="0" borderId="84" xfId="0" applyNumberFormat="1" applyFont="1" applyFill="1" applyBorder="1" applyAlignment="1" applyProtection="1">
      <alignment horizontal="center" vertical="center"/>
      <protection/>
    </xf>
    <xf numFmtId="182" fontId="6" fillId="0" borderId="85" xfId="0" applyNumberFormat="1" applyFont="1" applyFill="1" applyBorder="1" applyAlignment="1" applyProtection="1">
      <alignment horizontal="center" vertical="center"/>
      <protection/>
    </xf>
    <xf numFmtId="1" fontId="2" fillId="0" borderId="83" xfId="0" applyNumberFormat="1" applyFont="1" applyBorder="1" applyAlignment="1">
      <alignment horizontal="center" vertical="center"/>
    </xf>
    <xf numFmtId="180" fontId="2" fillId="0" borderId="82" xfId="0" applyNumberFormat="1" applyFont="1" applyBorder="1" applyAlignment="1">
      <alignment horizontal="center" vertical="center" wrapText="1"/>
    </xf>
    <xf numFmtId="1" fontId="2" fillId="0" borderId="82" xfId="0" applyNumberFormat="1" applyFont="1" applyBorder="1" applyAlignment="1">
      <alignment horizontal="center" vertical="center"/>
    </xf>
    <xf numFmtId="0" fontId="2" fillId="0" borderId="82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6" fillId="0" borderId="86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 wrapText="1"/>
    </xf>
    <xf numFmtId="180" fontId="2" fillId="0" borderId="14" xfId="0" applyNumberFormat="1" applyFont="1" applyFill="1" applyBorder="1" applyAlignment="1" applyProtection="1">
      <alignment horizontal="left" vertical="top"/>
      <protection/>
    </xf>
    <xf numFmtId="0" fontId="2" fillId="0" borderId="87" xfId="0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 applyProtection="1">
      <alignment horizontal="center" vertical="center"/>
      <protection/>
    </xf>
    <xf numFmtId="182" fontId="6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 vertical="center"/>
      <protection/>
    </xf>
    <xf numFmtId="49" fontId="6" fillId="0" borderId="71" xfId="0" applyNumberFormat="1" applyFont="1" applyFill="1" applyBorder="1" applyAlignment="1">
      <alignment horizontal="center" vertical="center" wrapText="1"/>
    </xf>
    <xf numFmtId="181" fontId="6" fillId="0" borderId="51" xfId="0" applyNumberFormat="1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182" fontId="6" fillId="0" borderId="51" xfId="0" applyNumberFormat="1" applyFont="1" applyFill="1" applyBorder="1" applyAlignment="1">
      <alignment horizontal="center" vertical="center"/>
    </xf>
    <xf numFmtId="49" fontId="6" fillId="0" borderId="65" xfId="0" applyNumberFormat="1" applyFont="1" applyFill="1" applyBorder="1" applyAlignment="1" applyProtection="1">
      <alignment horizontal="center" vertical="center"/>
      <protection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50" xfId="0" applyNumberFormat="1" applyFont="1" applyFill="1" applyBorder="1" applyAlignment="1">
      <alignment horizontal="center" vertical="center" wrapText="1"/>
    </xf>
    <xf numFmtId="49" fontId="6" fillId="0" borderId="88" xfId="0" applyNumberFormat="1" applyFont="1" applyFill="1" applyBorder="1" applyAlignment="1" applyProtection="1">
      <alignment horizontal="center" vertical="center"/>
      <protection/>
    </xf>
    <xf numFmtId="49" fontId="8" fillId="0" borderId="50" xfId="0" applyNumberFormat="1" applyFont="1" applyFill="1" applyBorder="1" applyAlignment="1" applyProtection="1">
      <alignment horizontal="center" vertical="center"/>
      <protection/>
    </xf>
    <xf numFmtId="181" fontId="8" fillId="0" borderId="69" xfId="0" applyNumberFormat="1" applyFont="1" applyFill="1" applyBorder="1" applyAlignment="1" applyProtection="1">
      <alignment horizontal="center" vertical="center"/>
      <protection/>
    </xf>
    <xf numFmtId="181" fontId="6" fillId="0" borderId="89" xfId="0" applyNumberFormat="1" applyFont="1" applyFill="1" applyBorder="1" applyAlignment="1" applyProtection="1">
      <alignment horizontal="center" vertical="center"/>
      <protection/>
    </xf>
    <xf numFmtId="181" fontId="6" fillId="0" borderId="90" xfId="0" applyNumberFormat="1" applyFont="1" applyFill="1" applyBorder="1" applyAlignment="1" applyProtection="1">
      <alignment horizontal="center" vertical="center"/>
      <protection/>
    </xf>
    <xf numFmtId="181" fontId="6" fillId="0" borderId="91" xfId="0" applyNumberFormat="1" applyFont="1" applyFill="1" applyBorder="1" applyAlignment="1" applyProtection="1">
      <alignment horizontal="center" vertical="center"/>
      <protection/>
    </xf>
    <xf numFmtId="183" fontId="6" fillId="0" borderId="92" xfId="0" applyNumberFormat="1" applyFont="1" applyFill="1" applyBorder="1" applyAlignment="1" applyProtection="1">
      <alignment horizontal="center" vertical="center"/>
      <protection/>
    </xf>
    <xf numFmtId="183" fontId="6" fillId="0" borderId="69" xfId="0" applyNumberFormat="1" applyFont="1" applyFill="1" applyBorder="1" applyAlignment="1" applyProtection="1">
      <alignment horizontal="center" vertical="center"/>
      <protection/>
    </xf>
    <xf numFmtId="0" fontId="17" fillId="0" borderId="26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 horizontal="right" vertical="center"/>
    </xf>
    <xf numFmtId="182" fontId="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>
      <alignment horizontal="center" vertical="center" wrapText="1"/>
    </xf>
    <xf numFmtId="0" fontId="17" fillId="0" borderId="93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26" xfId="53" applyFont="1" applyBorder="1" applyAlignment="1">
      <alignment horizontal="center" vertical="center" wrapText="1"/>
      <protection/>
    </xf>
    <xf numFmtId="0" fontId="16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wrapText="1"/>
    </xf>
    <xf numFmtId="49" fontId="4" fillId="0" borderId="26" xfId="53" applyNumberFormat="1" applyFont="1" applyBorder="1" applyAlignment="1">
      <alignment horizontal="center" vertical="center" wrapText="1"/>
      <protection/>
    </xf>
    <xf numFmtId="0" fontId="16" fillId="0" borderId="26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49" fontId="3" fillId="0" borderId="93" xfId="53" applyNumberFormat="1" applyFont="1" applyBorder="1" applyAlignment="1" applyProtection="1">
      <alignment horizontal="left" vertical="center" wrapText="1"/>
      <protection locked="0"/>
    </xf>
    <xf numFmtId="0" fontId="16" fillId="0" borderId="56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4" fillId="0" borderId="9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97" xfId="0" applyFont="1" applyBorder="1" applyAlignment="1">
      <alignment horizontal="center" vertical="center" wrapText="1"/>
    </xf>
    <xf numFmtId="0" fontId="16" fillId="0" borderId="98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49" fontId="4" fillId="0" borderId="94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 textRotation="90"/>
    </xf>
    <xf numFmtId="0" fontId="21" fillId="0" borderId="94" xfId="53" applyFont="1" applyBorder="1" applyAlignment="1">
      <alignment horizontal="center" vertical="center" wrapText="1"/>
      <protection/>
    </xf>
    <xf numFmtId="0" fontId="4" fillId="0" borderId="94" xfId="53" applyFont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0" xfId="53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56" xfId="53" applyFont="1" applyBorder="1" applyAlignment="1">
      <alignment horizontal="center" vertical="center" wrapText="1"/>
      <protection/>
    </xf>
    <xf numFmtId="0" fontId="11" fillId="0" borderId="93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55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3" fillId="0" borderId="55" xfId="53" applyFont="1" applyBorder="1" applyAlignment="1">
      <alignment horizontal="center" vertical="center" wrapText="1"/>
      <protection/>
    </xf>
    <xf numFmtId="0" fontId="16" fillId="0" borderId="55" xfId="0" applyFont="1" applyBorder="1" applyAlignment="1">
      <alignment wrapText="1"/>
    </xf>
    <xf numFmtId="0" fontId="16" fillId="0" borderId="0" xfId="0" applyFont="1" applyBorder="1" applyAlignment="1">
      <alignment wrapText="1"/>
    </xf>
    <xf numFmtId="49" fontId="3" fillId="0" borderId="56" xfId="53" applyNumberFormat="1" applyFont="1" applyBorder="1" applyAlignment="1">
      <alignment horizontal="left" vertical="center" wrapText="1"/>
      <protection/>
    </xf>
    <xf numFmtId="0" fontId="16" fillId="0" borderId="55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wrapText="1"/>
    </xf>
    <xf numFmtId="0" fontId="0" fillId="0" borderId="95" xfId="0" applyBorder="1" applyAlignment="1">
      <alignment wrapText="1"/>
    </xf>
    <xf numFmtId="0" fontId="0" fillId="0" borderId="96" xfId="0" applyBorder="1" applyAlignment="1">
      <alignment wrapText="1"/>
    </xf>
    <xf numFmtId="0" fontId="0" fillId="0" borderId="0" xfId="0" applyAlignment="1">
      <alignment wrapText="1"/>
    </xf>
    <xf numFmtId="0" fontId="0" fillId="0" borderId="45" xfId="0" applyBorder="1" applyAlignment="1">
      <alignment wrapText="1"/>
    </xf>
    <xf numFmtId="0" fontId="0" fillId="0" borderId="97" xfId="0" applyBorder="1" applyAlignment="1">
      <alignment wrapText="1"/>
    </xf>
    <xf numFmtId="0" fontId="0" fillId="0" borderId="98" xfId="0" applyBorder="1" applyAlignment="1">
      <alignment wrapText="1"/>
    </xf>
    <xf numFmtId="0" fontId="0" fillId="0" borderId="42" xfId="0" applyBorder="1" applyAlignment="1">
      <alignment wrapText="1"/>
    </xf>
    <xf numFmtId="0" fontId="3" fillId="0" borderId="93" xfId="53" applyFont="1" applyBorder="1" applyAlignment="1">
      <alignment horizontal="center" vertical="center" wrapText="1"/>
      <protection/>
    </xf>
    <xf numFmtId="0" fontId="0" fillId="0" borderId="5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56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16" fillId="0" borderId="95" xfId="0" applyFont="1" applyBorder="1" applyAlignment="1">
      <alignment vertical="center" wrapText="1"/>
    </xf>
    <xf numFmtId="0" fontId="16" fillId="0" borderId="97" xfId="0" applyFont="1" applyBorder="1" applyAlignment="1">
      <alignment vertical="center" wrapText="1"/>
    </xf>
    <xf numFmtId="0" fontId="16" fillId="0" borderId="98" xfId="0" applyFont="1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3" fillId="0" borderId="101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0" fillId="0" borderId="102" xfId="0" applyBorder="1" applyAlignment="1">
      <alignment vertical="center" wrapText="1"/>
    </xf>
    <xf numFmtId="0" fontId="3" fillId="0" borderId="25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0" fillId="0" borderId="100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100" xfId="0" applyFont="1" applyBorder="1" applyAlignment="1">
      <alignment horizontal="center" vertical="center"/>
    </xf>
    <xf numFmtId="18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181" fontId="8" fillId="0" borderId="52" xfId="0" applyNumberFormat="1" applyFont="1" applyFill="1" applyBorder="1" applyAlignment="1" applyProtection="1">
      <alignment horizontal="center" vertical="center" wrapText="1"/>
      <protection/>
    </xf>
    <xf numFmtId="181" fontId="8" fillId="0" borderId="103" xfId="0" applyNumberFormat="1" applyFont="1" applyFill="1" applyBorder="1" applyAlignment="1" applyProtection="1">
      <alignment horizontal="center" vertical="center" wrapText="1"/>
      <protection/>
    </xf>
    <xf numFmtId="181" fontId="8" fillId="0" borderId="58" xfId="0" applyNumberFormat="1" applyFont="1" applyFill="1" applyBorder="1" applyAlignment="1" applyProtection="1">
      <alignment horizontal="center" vertical="center" wrapText="1"/>
      <protection/>
    </xf>
    <xf numFmtId="180" fontId="6" fillId="0" borderId="24" xfId="0" applyNumberFormat="1" applyFont="1" applyFill="1" applyBorder="1" applyAlignment="1" applyProtection="1">
      <alignment horizontal="center" vertical="center" wrapText="1"/>
      <protection/>
    </xf>
    <xf numFmtId="180" fontId="6" fillId="0" borderId="23" xfId="0" applyNumberFormat="1" applyFont="1" applyFill="1" applyBorder="1" applyAlignment="1" applyProtection="1">
      <alignment horizontal="center" vertical="center" wrapText="1"/>
      <protection/>
    </xf>
    <xf numFmtId="180" fontId="6" fillId="0" borderId="104" xfId="0" applyNumberFormat="1" applyFont="1" applyFill="1" applyBorder="1" applyAlignment="1" applyProtection="1">
      <alignment horizontal="center" vertical="center" wrapText="1"/>
      <protection/>
    </xf>
    <xf numFmtId="0" fontId="0" fillId="0" borderId="82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49" fontId="8" fillId="0" borderId="33" xfId="0" applyNumberFormat="1" applyFont="1" applyFill="1" applyBorder="1" applyAlignment="1" applyProtection="1">
      <alignment horizontal="center" vertical="center" wrapText="1"/>
      <protection/>
    </xf>
    <xf numFmtId="49" fontId="8" fillId="0" borderId="32" xfId="0" applyNumberFormat="1" applyFont="1" applyFill="1" applyBorder="1" applyAlignment="1" applyProtection="1">
      <alignment horizontal="center" vertical="center" wrapText="1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104" xfId="0" applyNumberFormat="1" applyFont="1" applyFill="1" applyBorder="1" applyAlignment="1" applyProtection="1">
      <alignment horizontal="center" vertical="center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0" borderId="103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NumberFormat="1" applyFont="1" applyFill="1" applyBorder="1" applyAlignment="1" applyProtection="1">
      <alignment horizontal="center" vertical="center" wrapText="1"/>
      <protection/>
    </xf>
    <xf numFmtId="181" fontId="8" fillId="0" borderId="64" xfId="0" applyNumberFormat="1" applyFont="1" applyFill="1" applyBorder="1" applyAlignment="1" applyProtection="1">
      <alignment horizontal="center" vertical="center" wrapText="1"/>
      <protection/>
    </xf>
    <xf numFmtId="180" fontId="2" fillId="0" borderId="107" xfId="0" applyNumberFormat="1" applyFont="1" applyFill="1" applyBorder="1" applyAlignment="1" applyProtection="1">
      <alignment horizontal="center" vertical="center" wrapText="1"/>
      <protection/>
    </xf>
    <xf numFmtId="180" fontId="2" fillId="0" borderId="108" xfId="0" applyNumberFormat="1" applyFont="1" applyFill="1" applyBorder="1" applyAlignment="1" applyProtection="1">
      <alignment horizontal="center" vertical="center" wrapText="1"/>
      <protection/>
    </xf>
    <xf numFmtId="180" fontId="2" fillId="0" borderId="109" xfId="0" applyNumberFormat="1" applyFont="1" applyFill="1" applyBorder="1" applyAlignment="1" applyProtection="1">
      <alignment horizontal="center" vertical="center" wrapText="1"/>
      <protection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180" fontId="2" fillId="0" borderId="25" xfId="0" applyNumberFormat="1" applyFont="1" applyFill="1" applyBorder="1" applyAlignment="1" applyProtection="1">
      <alignment horizontal="center" vertical="center"/>
      <protection/>
    </xf>
    <xf numFmtId="18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100" xfId="0" applyNumberFormat="1" applyFont="1" applyFill="1" applyBorder="1" applyAlignment="1" applyProtection="1">
      <alignment horizontal="center" vertical="center"/>
      <protection/>
    </xf>
    <xf numFmtId="180" fontId="2" fillId="0" borderId="110" xfId="0" applyNumberFormat="1" applyFont="1" applyFill="1" applyBorder="1" applyAlignment="1" applyProtection="1">
      <alignment horizontal="center" vertical="center" wrapText="1"/>
      <protection/>
    </xf>
    <xf numFmtId="0" fontId="0" fillId="0" borderId="111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0" fontId="0" fillId="0" borderId="113" xfId="0" applyFont="1" applyBorder="1" applyAlignment="1">
      <alignment horizontal="center" vertical="center" wrapText="1"/>
    </xf>
    <xf numFmtId="180" fontId="2" fillId="0" borderId="114" xfId="0" applyNumberFormat="1" applyFont="1" applyFill="1" applyBorder="1" applyAlignment="1" applyProtection="1">
      <alignment horizontal="center" vertical="center" wrapText="1"/>
      <protection/>
    </xf>
    <xf numFmtId="180" fontId="2" fillId="0" borderId="115" xfId="0" applyNumberFormat="1" applyFont="1" applyFill="1" applyBorder="1" applyAlignment="1" applyProtection="1">
      <alignment horizontal="center" vertical="center" wrapText="1"/>
      <protection/>
    </xf>
    <xf numFmtId="0" fontId="0" fillId="0" borderId="115" xfId="0" applyFont="1" applyBorder="1" applyAlignment="1">
      <alignment horizontal="center" vertical="center" wrapText="1"/>
    </xf>
    <xf numFmtId="180" fontId="2" fillId="0" borderId="10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6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0" fillId="0" borderId="117" xfId="0" applyFont="1" applyBorder="1" applyAlignment="1">
      <alignment horizontal="center" vertical="center" wrapText="1"/>
    </xf>
    <xf numFmtId="180" fontId="4" fillId="0" borderId="118" xfId="0" applyNumberFormat="1" applyFont="1" applyFill="1" applyBorder="1" applyAlignment="1" applyProtection="1">
      <alignment horizontal="center" vertical="center"/>
      <protection/>
    </xf>
    <xf numFmtId="180" fontId="4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12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180" fontId="2" fillId="0" borderId="2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21" xfId="0" applyNumberFormat="1" applyFont="1" applyFill="1" applyBorder="1" applyAlignment="1" applyProtection="1">
      <alignment horizontal="center" vertical="center" wrapText="1"/>
      <protection/>
    </xf>
    <xf numFmtId="0" fontId="0" fillId="0" borderId="122" xfId="0" applyFont="1" applyBorder="1" applyAlignment="1">
      <alignment horizontal="center" vertical="center" wrapText="1"/>
    </xf>
    <xf numFmtId="180" fontId="2" fillId="0" borderId="123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24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2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6" xfId="0" applyNumberFormat="1" applyFont="1" applyFill="1" applyBorder="1" applyAlignment="1" applyProtection="1">
      <alignment horizontal="center" textRotation="90" wrapText="1"/>
      <protection/>
    </xf>
    <xf numFmtId="0" fontId="0" fillId="0" borderId="82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82" xfId="0" applyFont="1" applyBorder="1" applyAlignment="1">
      <alignment horizontal="center" vertical="center" textRotation="90" wrapText="1"/>
    </xf>
    <xf numFmtId="180" fontId="2" fillId="0" borderId="86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8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right" vertical="center"/>
      <protection/>
    </xf>
    <xf numFmtId="0" fontId="6" fillId="0" borderId="126" xfId="0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right" vertical="center"/>
      <protection/>
    </xf>
    <xf numFmtId="0" fontId="6" fillId="0" borderId="105" xfId="0" applyFont="1" applyBorder="1" applyAlignment="1" applyProtection="1">
      <alignment horizontal="right" vertical="center"/>
      <protection/>
    </xf>
    <xf numFmtId="0" fontId="6" fillId="0" borderId="101" xfId="0" applyFont="1" applyBorder="1" applyAlignment="1">
      <alignment horizontal="right" vertical="center"/>
    </xf>
    <xf numFmtId="0" fontId="6" fillId="0" borderId="85" xfId="0" applyFont="1" applyBorder="1" applyAlignment="1">
      <alignment horizontal="right" vertical="center"/>
    </xf>
    <xf numFmtId="0" fontId="6" fillId="0" borderId="10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36"/>
  <sheetViews>
    <sheetView view="pageBreakPreview" zoomScale="64" zoomScaleNormal="50" zoomScaleSheetLayoutView="64" zoomScalePageLayoutView="0" workbookViewId="0" topLeftCell="A7">
      <selection activeCell="AK17" sqref="AK16:AK17"/>
    </sheetView>
  </sheetViews>
  <sheetFormatPr defaultColWidth="3.25390625" defaultRowHeight="12.75"/>
  <cols>
    <col min="1" max="1" width="3.375" style="1" bestFit="1" customWidth="1"/>
    <col min="2" max="2" width="5.75390625" style="1" customWidth="1"/>
    <col min="3" max="4" width="3.375" style="1" bestFit="1" customWidth="1"/>
    <col min="5" max="5" width="4.25390625" style="1" customWidth="1"/>
    <col min="6" max="6" width="5.125" style="1" customWidth="1"/>
    <col min="7" max="7" width="3.75390625" style="1" customWidth="1"/>
    <col min="8" max="8" width="3.875" style="1" customWidth="1"/>
    <col min="9" max="9" width="3.75390625" style="1" customWidth="1"/>
    <col min="10" max="10" width="4.00390625" style="1" customWidth="1"/>
    <col min="11" max="11" width="4.25390625" style="1" customWidth="1"/>
    <col min="12" max="12" width="4.375" style="1" bestFit="1" customWidth="1"/>
    <col min="13" max="13" width="4.625" style="1" customWidth="1"/>
    <col min="14" max="14" width="4.75390625" style="1" customWidth="1"/>
    <col min="15" max="15" width="5.375" style="1" customWidth="1"/>
    <col min="16" max="16" width="5.625" style="1" customWidth="1"/>
    <col min="17" max="17" width="5.125" style="1" customWidth="1"/>
    <col min="18" max="18" width="5.75390625" style="1" customWidth="1"/>
    <col min="19" max="19" width="4.75390625" style="1" customWidth="1"/>
    <col min="20" max="20" width="5.25390625" style="1" customWidth="1"/>
    <col min="21" max="25" width="4.375" style="1" bestFit="1" customWidth="1"/>
    <col min="26" max="27" width="6.125" style="1" customWidth="1"/>
    <col min="28" max="29" width="6.75390625" style="1" customWidth="1"/>
    <col min="30" max="31" width="6.375" style="1" customWidth="1"/>
    <col min="32" max="32" width="6.75390625" style="1" customWidth="1"/>
    <col min="33" max="33" width="7.125" style="1" customWidth="1"/>
    <col min="34" max="34" width="6.75390625" style="1" customWidth="1"/>
    <col min="35" max="35" width="4.75390625" style="1" customWidth="1"/>
    <col min="36" max="36" width="6.625" style="1" customWidth="1"/>
    <col min="37" max="37" width="6.125" style="1" customWidth="1"/>
    <col min="38" max="38" width="6.75390625" style="1" customWidth="1"/>
    <col min="39" max="39" width="7.00390625" style="1" customWidth="1"/>
    <col min="40" max="40" width="7.25390625" style="1" customWidth="1"/>
    <col min="41" max="41" width="6.75390625" style="1" customWidth="1"/>
    <col min="42" max="42" width="5.125" style="1" customWidth="1"/>
    <col min="43" max="43" width="4.625" style="1" customWidth="1"/>
    <col min="44" max="47" width="4.375" style="1" bestFit="1" customWidth="1"/>
    <col min="48" max="48" width="4.375" style="1" customWidth="1"/>
    <col min="49" max="49" width="4.875" style="1" customWidth="1"/>
    <col min="50" max="53" width="4.375" style="1" bestFit="1" customWidth="1"/>
    <col min="54" max="54" width="2.75390625" style="1" customWidth="1"/>
    <col min="55" max="57" width="3.25390625" style="1" hidden="1" customWidth="1"/>
    <col min="58" max="16384" width="3.25390625" style="1" customWidth="1"/>
  </cols>
  <sheetData>
    <row r="1" ht="30.75" customHeight="1"/>
    <row r="2" spans="1:57" ht="25.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5" t="s">
        <v>49</v>
      </c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</row>
    <row r="3" spans="1:57" ht="20.25" customHeight="1">
      <c r="A3" s="351" t="s">
        <v>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</row>
    <row r="4" spans="1:57" ht="23.25">
      <c r="A4" s="352" t="s">
        <v>1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3" t="s">
        <v>2</v>
      </c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</row>
    <row r="5" spans="1:57" ht="18.75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</row>
    <row r="6" spans="1:57" s="3" customFormat="1" ht="20.25">
      <c r="A6" s="351" t="s">
        <v>95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</row>
    <row r="7" spans="1:57" s="3" customFormat="1" ht="26.2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43" t="s">
        <v>196</v>
      </c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</row>
    <row r="8" spans="1:57" s="3" customFormat="1" ht="23.25" customHeight="1">
      <c r="A8" s="351" t="s">
        <v>110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80" t="s">
        <v>3</v>
      </c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</row>
    <row r="9" spans="1:57" s="3" customFormat="1" ht="20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352" t="s">
        <v>51</v>
      </c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43" t="s">
        <v>62</v>
      </c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</row>
    <row r="10" spans="1:57" s="3" customFormat="1" ht="21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352" t="s">
        <v>108</v>
      </c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</row>
    <row r="11" spans="1:57" s="3" customFormat="1" ht="26.2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346" t="s">
        <v>109</v>
      </c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3" t="s">
        <v>63</v>
      </c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4"/>
      <c r="BC11" s="62"/>
      <c r="BD11" s="62"/>
      <c r="BE11" s="62"/>
    </row>
    <row r="12" spans="1:57" s="3" customFormat="1" ht="25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346" t="s">
        <v>198</v>
      </c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</row>
    <row r="13" spans="1:57" s="3" customFormat="1" ht="25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346" t="s">
        <v>197</v>
      </c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</row>
    <row r="14" spans="1:57" s="3" customFormat="1" ht="27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347" t="s">
        <v>103</v>
      </c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</row>
    <row r="15" spans="1:57" s="3" customFormat="1" ht="27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</row>
    <row r="16" spans="1:57" s="3" customFormat="1" ht="27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</row>
    <row r="17" spans="1:57" s="3" customFormat="1" ht="2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</row>
    <row r="18" spans="1:57" s="3" customFormat="1" ht="20.25">
      <c r="A18" s="380" t="s">
        <v>43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</row>
    <row r="19" spans="1:57" ht="16.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</row>
    <row r="20" spans="1:57" ht="18" customHeight="1">
      <c r="A20" s="381" t="s">
        <v>4</v>
      </c>
      <c r="B20" s="348" t="s">
        <v>5</v>
      </c>
      <c r="C20" s="348"/>
      <c r="D20" s="348"/>
      <c r="E20" s="348"/>
      <c r="F20" s="348" t="s">
        <v>6</v>
      </c>
      <c r="G20" s="348"/>
      <c r="H20" s="348"/>
      <c r="I20" s="348"/>
      <c r="J20" s="329" t="s">
        <v>7</v>
      </c>
      <c r="K20" s="332"/>
      <c r="L20" s="332"/>
      <c r="M20" s="331"/>
      <c r="N20" s="329" t="s">
        <v>8</v>
      </c>
      <c r="O20" s="332"/>
      <c r="P20" s="332"/>
      <c r="Q20" s="332"/>
      <c r="R20" s="331"/>
      <c r="S20" s="329" t="s">
        <v>9</v>
      </c>
      <c r="T20" s="330"/>
      <c r="U20" s="330"/>
      <c r="V20" s="330"/>
      <c r="W20" s="331"/>
      <c r="X20" s="348" t="s">
        <v>10</v>
      </c>
      <c r="Y20" s="348"/>
      <c r="Z20" s="348"/>
      <c r="AA20" s="348"/>
      <c r="AB20" s="329" t="s">
        <v>11</v>
      </c>
      <c r="AC20" s="332"/>
      <c r="AD20" s="332"/>
      <c r="AE20" s="331"/>
      <c r="AF20" s="329" t="s">
        <v>12</v>
      </c>
      <c r="AG20" s="332"/>
      <c r="AH20" s="332"/>
      <c r="AI20" s="331"/>
      <c r="AJ20" s="329" t="s">
        <v>13</v>
      </c>
      <c r="AK20" s="332"/>
      <c r="AL20" s="332"/>
      <c r="AM20" s="332"/>
      <c r="AN20" s="331"/>
      <c r="AO20" s="348" t="s">
        <v>14</v>
      </c>
      <c r="AP20" s="348"/>
      <c r="AQ20" s="348"/>
      <c r="AR20" s="348"/>
      <c r="AS20" s="329" t="s">
        <v>15</v>
      </c>
      <c r="AT20" s="330"/>
      <c r="AU20" s="330"/>
      <c r="AV20" s="330"/>
      <c r="AW20" s="331"/>
      <c r="AX20" s="330" t="s">
        <v>16</v>
      </c>
      <c r="AY20" s="332"/>
      <c r="AZ20" s="332"/>
      <c r="BA20" s="331"/>
      <c r="BB20" s="345"/>
      <c r="BC20" s="345"/>
      <c r="BD20" s="345"/>
      <c r="BE20" s="345"/>
    </row>
    <row r="21" spans="1:57" s="7" customFormat="1" ht="24.75" customHeight="1">
      <c r="A21" s="381"/>
      <c r="B21" s="321">
        <v>1</v>
      </c>
      <c r="C21" s="321">
        <v>2</v>
      </c>
      <c r="D21" s="321">
        <v>3</v>
      </c>
      <c r="E21" s="321">
        <v>4</v>
      </c>
      <c r="F21" s="321">
        <v>5</v>
      </c>
      <c r="G21" s="321">
        <v>6</v>
      </c>
      <c r="H21" s="321">
        <v>7</v>
      </c>
      <c r="I21" s="321">
        <v>8</v>
      </c>
      <c r="J21" s="321">
        <v>9</v>
      </c>
      <c r="K21" s="321">
        <v>10</v>
      </c>
      <c r="L21" s="321">
        <v>11</v>
      </c>
      <c r="M21" s="321">
        <v>12</v>
      </c>
      <c r="N21" s="321">
        <v>13</v>
      </c>
      <c r="O21" s="321">
        <v>14</v>
      </c>
      <c r="P21" s="321">
        <v>15</v>
      </c>
      <c r="Q21" s="321">
        <v>16</v>
      </c>
      <c r="R21" s="321">
        <v>17</v>
      </c>
      <c r="S21" s="321">
        <v>18</v>
      </c>
      <c r="T21" s="321">
        <v>19</v>
      </c>
      <c r="U21" s="321">
        <v>20</v>
      </c>
      <c r="V21" s="321">
        <v>21</v>
      </c>
      <c r="W21" s="321">
        <v>22</v>
      </c>
      <c r="X21" s="321">
        <v>23</v>
      </c>
      <c r="Y21" s="321">
        <v>24</v>
      </c>
      <c r="Z21" s="321">
        <v>25</v>
      </c>
      <c r="AA21" s="321">
        <v>26</v>
      </c>
      <c r="AB21" s="321">
        <v>27</v>
      </c>
      <c r="AC21" s="321">
        <v>28</v>
      </c>
      <c r="AD21" s="321">
        <v>29</v>
      </c>
      <c r="AE21" s="321">
        <v>30</v>
      </c>
      <c r="AF21" s="321">
        <v>31</v>
      </c>
      <c r="AG21" s="321">
        <v>32</v>
      </c>
      <c r="AH21" s="321">
        <v>33</v>
      </c>
      <c r="AI21" s="321">
        <v>34</v>
      </c>
      <c r="AJ21" s="321">
        <v>35</v>
      </c>
      <c r="AK21" s="321">
        <v>36</v>
      </c>
      <c r="AL21" s="321">
        <v>37</v>
      </c>
      <c r="AM21" s="321">
        <v>38</v>
      </c>
      <c r="AN21" s="321">
        <v>39</v>
      </c>
      <c r="AO21" s="321">
        <v>40</v>
      </c>
      <c r="AP21" s="321">
        <v>41</v>
      </c>
      <c r="AQ21" s="321">
        <v>42</v>
      </c>
      <c r="AR21" s="321">
        <v>43</v>
      </c>
      <c r="AS21" s="321">
        <v>44</v>
      </c>
      <c r="AT21" s="321">
        <v>45</v>
      </c>
      <c r="AU21" s="321">
        <v>46</v>
      </c>
      <c r="AV21" s="321">
        <v>47</v>
      </c>
      <c r="AW21" s="321">
        <v>48</v>
      </c>
      <c r="AX21" s="321">
        <v>49</v>
      </c>
      <c r="AY21" s="321">
        <v>50</v>
      </c>
      <c r="AZ21" s="321">
        <v>51</v>
      </c>
      <c r="BA21" s="321">
        <v>52</v>
      </c>
      <c r="BB21" s="65"/>
      <c r="BC21" s="65"/>
      <c r="BD21" s="65"/>
      <c r="BE21" s="65"/>
    </row>
    <row r="22" spans="1:57" ht="19.5" customHeight="1">
      <c r="A22" s="322" t="s">
        <v>64</v>
      </c>
      <c r="B22" s="323" t="s">
        <v>104</v>
      </c>
      <c r="C22" s="323" t="s">
        <v>105</v>
      </c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75" t="s">
        <v>17</v>
      </c>
      <c r="R22" s="75" t="s">
        <v>106</v>
      </c>
      <c r="S22" s="75" t="s">
        <v>104</v>
      </c>
      <c r="T22" s="323"/>
      <c r="U22" s="246"/>
      <c r="V22" s="246"/>
      <c r="W22" s="246"/>
      <c r="X22" s="246"/>
      <c r="Y22" s="246"/>
      <c r="Z22" s="325"/>
      <c r="AA22" s="325"/>
      <c r="AB22" s="323" t="s">
        <v>185</v>
      </c>
      <c r="AC22" s="75" t="s">
        <v>17</v>
      </c>
      <c r="AD22" s="323" t="s">
        <v>18</v>
      </c>
      <c r="AE22" s="323" t="s">
        <v>18</v>
      </c>
      <c r="AF22" s="323" t="s">
        <v>18</v>
      </c>
      <c r="AG22" s="75" t="s">
        <v>19</v>
      </c>
      <c r="AH22" s="75" t="s">
        <v>19</v>
      </c>
      <c r="AI22" s="75" t="s">
        <v>19</v>
      </c>
      <c r="AJ22" s="75" t="s">
        <v>19</v>
      </c>
      <c r="AK22" s="75" t="s">
        <v>19</v>
      </c>
      <c r="AL22" s="75" t="s">
        <v>19</v>
      </c>
      <c r="AM22" s="75" t="s">
        <v>19</v>
      </c>
      <c r="AN22" s="75" t="s">
        <v>19</v>
      </c>
      <c r="AO22" s="75" t="s">
        <v>19</v>
      </c>
      <c r="AP22" s="75" t="s">
        <v>19</v>
      </c>
      <c r="AQ22" s="326" t="s">
        <v>44</v>
      </c>
      <c r="AR22" s="326" t="s">
        <v>44</v>
      </c>
      <c r="AS22" s="333" t="s">
        <v>186</v>
      </c>
      <c r="AT22" s="334"/>
      <c r="AU22" s="334"/>
      <c r="AV22" s="334"/>
      <c r="AW22" s="334"/>
      <c r="AX22" s="334"/>
      <c r="AY22" s="334"/>
      <c r="AZ22" s="334"/>
      <c r="BA22" s="335"/>
      <c r="BB22" s="65"/>
      <c r="BC22" s="66"/>
      <c r="BD22" s="65"/>
      <c r="BE22" s="66"/>
    </row>
    <row r="23" spans="1:57" ht="19.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 t="s">
        <v>36</v>
      </c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</row>
    <row r="24" spans="1:57" s="9" customFormat="1" ht="20.25">
      <c r="A24" s="356" t="s">
        <v>88</v>
      </c>
      <c r="B24" s="356"/>
      <c r="C24" s="356"/>
      <c r="D24" s="356"/>
      <c r="E24" s="356"/>
      <c r="F24" s="356"/>
      <c r="G24" s="356"/>
      <c r="H24" s="356"/>
      <c r="I24" s="356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79"/>
      <c r="AW24" s="79"/>
      <c r="AX24" s="79"/>
      <c r="AY24" s="79"/>
      <c r="AZ24" s="79"/>
      <c r="BA24" s="63"/>
      <c r="BB24" s="63"/>
      <c r="BC24" s="63"/>
      <c r="BD24" s="63"/>
      <c r="BE24" s="63"/>
    </row>
    <row r="25" spans="1:57" ht="12.75" customHeight="1">
      <c r="A25" s="63"/>
      <c r="B25" s="63"/>
      <c r="C25" s="63"/>
      <c r="D25" s="63"/>
      <c r="E25" s="63"/>
      <c r="F25" s="67"/>
      <c r="G25" s="67"/>
      <c r="H25" s="76"/>
      <c r="I25" s="76"/>
      <c r="J25" s="76"/>
      <c r="K25" s="76"/>
      <c r="L25" s="76"/>
      <c r="M25" s="67"/>
      <c r="N25" s="67"/>
      <c r="O25" s="76"/>
      <c r="P25" s="76"/>
      <c r="Q25" s="76"/>
      <c r="R25" s="76"/>
      <c r="S25" s="76"/>
      <c r="T25" s="67"/>
      <c r="U25" s="67"/>
      <c r="V25" s="76"/>
      <c r="W25" s="76"/>
      <c r="X25" s="76"/>
      <c r="Y25" s="76"/>
      <c r="Z25" s="76"/>
      <c r="AA25" s="76"/>
      <c r="AB25" s="67"/>
      <c r="AC25" s="67"/>
      <c r="AD25" s="65"/>
      <c r="AE25" s="65"/>
      <c r="AF25" s="65"/>
      <c r="AG25" s="65"/>
      <c r="AH25" s="67"/>
      <c r="AI25" s="67"/>
      <c r="AJ25" s="76"/>
      <c r="AK25" s="76"/>
      <c r="AL25" s="76"/>
      <c r="AM25" s="76"/>
      <c r="AN25" s="67"/>
      <c r="AO25" s="67"/>
      <c r="AP25" s="76"/>
      <c r="AQ25" s="76"/>
      <c r="AR25" s="76"/>
      <c r="AS25" s="76"/>
      <c r="AT25" s="76"/>
      <c r="AU25" s="63"/>
      <c r="AV25" s="79"/>
      <c r="AW25" s="79"/>
      <c r="AX25" s="79"/>
      <c r="AY25" s="79"/>
      <c r="AZ25" s="79"/>
      <c r="BA25" s="63"/>
      <c r="BB25" s="63"/>
      <c r="BC25" s="63"/>
      <c r="BD25" s="63"/>
      <c r="BE25" s="63"/>
    </row>
    <row r="26" spans="1:57" ht="12.75" customHeight="1">
      <c r="A26" s="63"/>
      <c r="B26" s="63"/>
      <c r="C26" s="63"/>
      <c r="D26" s="63"/>
      <c r="E26" s="63"/>
      <c r="F26" s="67"/>
      <c r="G26" s="67"/>
      <c r="H26" s="76"/>
      <c r="I26" s="76"/>
      <c r="J26" s="76"/>
      <c r="K26" s="76"/>
      <c r="L26" s="76"/>
      <c r="M26" s="67"/>
      <c r="N26" s="67"/>
      <c r="O26" s="76"/>
      <c r="P26" s="76"/>
      <c r="Q26" s="76"/>
      <c r="R26" s="76"/>
      <c r="S26" s="76"/>
      <c r="T26" s="67"/>
      <c r="U26" s="67"/>
      <c r="V26" s="76"/>
      <c r="W26" s="76"/>
      <c r="X26" s="76"/>
      <c r="Y26" s="76"/>
      <c r="Z26" s="76"/>
      <c r="AA26" s="76"/>
      <c r="AB26" s="67"/>
      <c r="AC26" s="67"/>
      <c r="AD26" s="65"/>
      <c r="AE26" s="65"/>
      <c r="AF26" s="65"/>
      <c r="AG26" s="65"/>
      <c r="AH26" s="67"/>
      <c r="AI26" s="67"/>
      <c r="AJ26" s="76"/>
      <c r="AK26" s="76"/>
      <c r="AL26" s="76"/>
      <c r="AM26" s="76"/>
      <c r="AN26" s="67"/>
      <c r="AO26" s="67"/>
      <c r="AP26" s="76"/>
      <c r="AQ26" s="76"/>
      <c r="AR26" s="76"/>
      <c r="AS26" s="76"/>
      <c r="AT26" s="76"/>
      <c r="AU26" s="63"/>
      <c r="AV26" s="79"/>
      <c r="AW26" s="79"/>
      <c r="AX26" s="79"/>
      <c r="AY26" s="79"/>
      <c r="AZ26" s="79"/>
      <c r="BA26" s="63"/>
      <c r="BB26" s="63"/>
      <c r="BC26" s="63"/>
      <c r="BD26" s="63"/>
      <c r="BE26" s="63"/>
    </row>
    <row r="27" spans="1:57" ht="27" customHeight="1">
      <c r="A27" s="80" t="s">
        <v>93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2"/>
      <c r="AX27" s="82"/>
      <c r="AY27" s="82"/>
      <c r="AZ27" s="82"/>
      <c r="BA27" s="83"/>
      <c r="BB27" s="63"/>
      <c r="BC27" s="63"/>
      <c r="BD27" s="63"/>
      <c r="BE27" s="63"/>
    </row>
    <row r="28" spans="1:57" ht="12.75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3"/>
      <c r="BB28" s="63"/>
      <c r="BC28" s="63"/>
      <c r="BD28" s="63"/>
      <c r="BE28" s="63"/>
    </row>
    <row r="29" spans="1:57" ht="12.75" customHeight="1">
      <c r="A29" s="382" t="s">
        <v>4</v>
      </c>
      <c r="B29" s="363"/>
      <c r="C29" s="361" t="s">
        <v>20</v>
      </c>
      <c r="D29" s="362"/>
      <c r="E29" s="362"/>
      <c r="F29" s="363"/>
      <c r="G29" s="383" t="s">
        <v>187</v>
      </c>
      <c r="H29" s="362"/>
      <c r="I29" s="363"/>
      <c r="J29" s="336" t="s">
        <v>21</v>
      </c>
      <c r="K29" s="337"/>
      <c r="L29" s="337"/>
      <c r="M29" s="336" t="s">
        <v>22</v>
      </c>
      <c r="N29" s="338"/>
      <c r="O29" s="338"/>
      <c r="P29" s="339" t="s">
        <v>89</v>
      </c>
      <c r="Q29" s="340"/>
      <c r="R29" s="340"/>
      <c r="S29" s="361" t="s">
        <v>90</v>
      </c>
      <c r="T29" s="362"/>
      <c r="U29" s="362"/>
      <c r="V29" s="363"/>
      <c r="W29" s="383" t="s">
        <v>65</v>
      </c>
      <c r="X29" s="362"/>
      <c r="Y29" s="363"/>
      <c r="Z29" s="86"/>
      <c r="AA29" s="341" t="s">
        <v>91</v>
      </c>
      <c r="AB29" s="342"/>
      <c r="AC29" s="342"/>
      <c r="AD29" s="342"/>
      <c r="AE29" s="342"/>
      <c r="AF29" s="383" t="s">
        <v>29</v>
      </c>
      <c r="AG29" s="404"/>
      <c r="AH29" s="427"/>
      <c r="AI29" s="383" t="s">
        <v>67</v>
      </c>
      <c r="AJ29" s="362"/>
      <c r="AK29" s="427"/>
      <c r="AL29" s="87"/>
      <c r="AM29" s="371" t="s">
        <v>69</v>
      </c>
      <c r="AN29" s="372"/>
      <c r="AO29" s="373"/>
      <c r="AP29" s="383" t="s">
        <v>70</v>
      </c>
      <c r="AQ29" s="372"/>
      <c r="AR29" s="372"/>
      <c r="AS29" s="372"/>
      <c r="AT29" s="372"/>
      <c r="AU29" s="372"/>
      <c r="AV29" s="372"/>
      <c r="AW29" s="373"/>
      <c r="AX29" s="383" t="s">
        <v>29</v>
      </c>
      <c r="AY29" s="412"/>
      <c r="AZ29" s="412"/>
      <c r="BA29" s="413"/>
      <c r="BB29" s="63"/>
      <c r="BC29" s="63"/>
      <c r="BD29" s="63"/>
      <c r="BE29" s="63"/>
    </row>
    <row r="30" spans="1:57" ht="27.75" customHeight="1">
      <c r="A30" s="364"/>
      <c r="B30" s="367"/>
      <c r="C30" s="364"/>
      <c r="D30" s="366"/>
      <c r="E30" s="366"/>
      <c r="F30" s="367"/>
      <c r="G30" s="364"/>
      <c r="H30" s="366"/>
      <c r="I30" s="367"/>
      <c r="J30" s="337"/>
      <c r="K30" s="337"/>
      <c r="L30" s="337"/>
      <c r="M30" s="338"/>
      <c r="N30" s="338"/>
      <c r="O30" s="338"/>
      <c r="P30" s="340"/>
      <c r="Q30" s="340"/>
      <c r="R30" s="340"/>
      <c r="S30" s="364"/>
      <c r="T30" s="365"/>
      <c r="U30" s="366"/>
      <c r="V30" s="367"/>
      <c r="W30" s="364"/>
      <c r="X30" s="366"/>
      <c r="Y30" s="367"/>
      <c r="Z30" s="86"/>
      <c r="AA30" s="342"/>
      <c r="AB30" s="342"/>
      <c r="AC30" s="342"/>
      <c r="AD30" s="342"/>
      <c r="AE30" s="342"/>
      <c r="AF30" s="428"/>
      <c r="AG30" s="429"/>
      <c r="AH30" s="430"/>
      <c r="AI30" s="368"/>
      <c r="AJ30" s="369"/>
      <c r="AK30" s="430"/>
      <c r="AL30" s="88"/>
      <c r="AM30" s="374"/>
      <c r="AN30" s="375"/>
      <c r="AO30" s="376"/>
      <c r="AP30" s="374"/>
      <c r="AQ30" s="411"/>
      <c r="AR30" s="411"/>
      <c r="AS30" s="411"/>
      <c r="AT30" s="411"/>
      <c r="AU30" s="411"/>
      <c r="AV30" s="411"/>
      <c r="AW30" s="376"/>
      <c r="AX30" s="414"/>
      <c r="AY30" s="415"/>
      <c r="AZ30" s="415"/>
      <c r="BA30" s="416"/>
      <c r="BB30" s="63"/>
      <c r="BC30" s="63"/>
      <c r="BD30" s="63"/>
      <c r="BE30" s="63"/>
    </row>
    <row r="31" spans="1:57" ht="51.75" customHeight="1">
      <c r="A31" s="368"/>
      <c r="B31" s="370"/>
      <c r="C31" s="368"/>
      <c r="D31" s="369"/>
      <c r="E31" s="369"/>
      <c r="F31" s="370"/>
      <c r="G31" s="368"/>
      <c r="H31" s="369"/>
      <c r="I31" s="370"/>
      <c r="J31" s="337"/>
      <c r="K31" s="337"/>
      <c r="L31" s="337"/>
      <c r="M31" s="338"/>
      <c r="N31" s="338"/>
      <c r="O31" s="338"/>
      <c r="P31" s="340"/>
      <c r="Q31" s="340"/>
      <c r="R31" s="340"/>
      <c r="S31" s="368"/>
      <c r="T31" s="369"/>
      <c r="U31" s="369"/>
      <c r="V31" s="370"/>
      <c r="W31" s="368"/>
      <c r="X31" s="369"/>
      <c r="Y31" s="370"/>
      <c r="Z31" s="86"/>
      <c r="AA31" s="358" t="s">
        <v>68</v>
      </c>
      <c r="AB31" s="359"/>
      <c r="AC31" s="359"/>
      <c r="AD31" s="359"/>
      <c r="AE31" s="360"/>
      <c r="AF31" s="399">
        <v>3</v>
      </c>
      <c r="AG31" s="400"/>
      <c r="AH31" s="401"/>
      <c r="AI31" s="399">
        <v>3</v>
      </c>
      <c r="AJ31" s="400"/>
      <c r="AK31" s="401"/>
      <c r="AL31" s="88"/>
      <c r="AM31" s="377"/>
      <c r="AN31" s="378"/>
      <c r="AO31" s="379"/>
      <c r="AP31" s="377"/>
      <c r="AQ31" s="378"/>
      <c r="AR31" s="378"/>
      <c r="AS31" s="378"/>
      <c r="AT31" s="378"/>
      <c r="AU31" s="378"/>
      <c r="AV31" s="378"/>
      <c r="AW31" s="379"/>
      <c r="AX31" s="417"/>
      <c r="AY31" s="418"/>
      <c r="AZ31" s="418"/>
      <c r="BA31" s="419"/>
      <c r="BB31" s="63"/>
      <c r="BC31" s="63"/>
      <c r="BD31" s="63"/>
      <c r="BE31" s="63"/>
    </row>
    <row r="32" spans="1:57" ht="51.75" customHeight="1">
      <c r="A32" s="387">
        <v>1</v>
      </c>
      <c r="B32" s="389"/>
      <c r="C32" s="387">
        <v>22</v>
      </c>
      <c r="D32" s="388"/>
      <c r="E32" s="388"/>
      <c r="F32" s="389"/>
      <c r="G32" s="387">
        <v>3</v>
      </c>
      <c r="H32" s="388"/>
      <c r="I32" s="389"/>
      <c r="J32" s="384">
        <v>3</v>
      </c>
      <c r="K32" s="385"/>
      <c r="L32" s="385"/>
      <c r="M32" s="384">
        <v>3</v>
      </c>
      <c r="N32" s="384"/>
      <c r="O32" s="384"/>
      <c r="P32" s="384">
        <v>10</v>
      </c>
      <c r="Q32" s="386"/>
      <c r="R32" s="386"/>
      <c r="S32" s="387">
        <v>2</v>
      </c>
      <c r="T32" s="390"/>
      <c r="U32" s="390"/>
      <c r="V32" s="391"/>
      <c r="W32" s="387">
        <f>C32+G32+J32+M32+P32+S32+U32</f>
        <v>43</v>
      </c>
      <c r="X32" s="388"/>
      <c r="Y32" s="389"/>
      <c r="Z32" s="86"/>
      <c r="AA32" s="358" t="s">
        <v>25</v>
      </c>
      <c r="AB32" s="359"/>
      <c r="AC32" s="359"/>
      <c r="AD32" s="359"/>
      <c r="AE32" s="360"/>
      <c r="AF32" s="399">
        <v>3</v>
      </c>
      <c r="AG32" s="400"/>
      <c r="AH32" s="401"/>
      <c r="AI32" s="399">
        <v>10</v>
      </c>
      <c r="AJ32" s="400"/>
      <c r="AK32" s="401"/>
      <c r="AL32" s="88"/>
      <c r="AM32" s="387" t="s">
        <v>92</v>
      </c>
      <c r="AN32" s="423"/>
      <c r="AO32" s="424"/>
      <c r="AP32" s="420" t="s">
        <v>71</v>
      </c>
      <c r="AQ32" s="421"/>
      <c r="AR32" s="421"/>
      <c r="AS32" s="421"/>
      <c r="AT32" s="421"/>
      <c r="AU32" s="421"/>
      <c r="AV32" s="421"/>
      <c r="AW32" s="422"/>
      <c r="AX32" s="420">
        <v>3</v>
      </c>
      <c r="AY32" s="425"/>
      <c r="AZ32" s="425"/>
      <c r="BA32" s="426"/>
      <c r="BB32" s="63"/>
      <c r="BC32" s="63"/>
      <c r="BD32" s="63"/>
      <c r="BE32" s="63"/>
    </row>
    <row r="33" spans="1:57" ht="12.75" customHeight="1">
      <c r="A33" s="392"/>
      <c r="B33" s="393"/>
      <c r="C33" s="392"/>
      <c r="D33" s="393"/>
      <c r="E33" s="393"/>
      <c r="F33" s="393"/>
      <c r="G33" s="392"/>
      <c r="H33" s="393"/>
      <c r="I33" s="393"/>
      <c r="J33" s="392"/>
      <c r="K33" s="393"/>
      <c r="L33" s="393"/>
      <c r="M33" s="393"/>
      <c r="N33" s="392"/>
      <c r="O33" s="393"/>
      <c r="P33" s="393"/>
      <c r="Q33" s="394"/>
      <c r="R33" s="395"/>
      <c r="S33" s="395"/>
      <c r="T33" s="392"/>
      <c r="U33" s="393"/>
      <c r="V33" s="393"/>
      <c r="W33" s="392"/>
      <c r="X33" s="393"/>
      <c r="Y33" s="393"/>
      <c r="Z33" s="86"/>
      <c r="AA33" s="409"/>
      <c r="AB33" s="359"/>
      <c r="AC33" s="359"/>
      <c r="AD33" s="359"/>
      <c r="AE33" s="359"/>
      <c r="AF33" s="402"/>
      <c r="AG33" s="362"/>
      <c r="AH33" s="404"/>
      <c r="AI33" s="402"/>
      <c r="AJ33" s="362"/>
      <c r="AK33" s="404"/>
      <c r="AL33" s="89"/>
      <c r="AM33" s="402"/>
      <c r="AN33" s="402"/>
      <c r="AO33" s="402"/>
      <c r="AP33" s="398"/>
      <c r="AQ33" s="398"/>
      <c r="AR33" s="398"/>
      <c r="AS33" s="398"/>
      <c r="AT33" s="398"/>
      <c r="AU33" s="398"/>
      <c r="AV33" s="398"/>
      <c r="AW33" s="398"/>
      <c r="AX33" s="406"/>
      <c r="AY33" s="406"/>
      <c r="AZ33" s="406"/>
      <c r="BA33" s="407"/>
      <c r="BB33" s="63"/>
      <c r="BC33" s="63"/>
      <c r="BD33" s="63"/>
      <c r="BE33" s="63"/>
    </row>
    <row r="34" spans="1:57" ht="47.25" customHeight="1">
      <c r="A34" s="392"/>
      <c r="B34" s="393"/>
      <c r="C34" s="396" t="s">
        <v>66</v>
      </c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4"/>
      <c r="R34" s="395"/>
      <c r="S34" s="395"/>
      <c r="T34" s="392"/>
      <c r="U34" s="393"/>
      <c r="V34" s="393"/>
      <c r="W34" s="392"/>
      <c r="X34" s="393"/>
      <c r="Y34" s="393"/>
      <c r="Z34" s="86"/>
      <c r="AA34" s="410"/>
      <c r="AB34" s="410"/>
      <c r="AC34" s="410"/>
      <c r="AD34" s="410"/>
      <c r="AE34" s="410"/>
      <c r="AF34" s="365"/>
      <c r="AG34" s="365"/>
      <c r="AH34" s="405"/>
      <c r="AI34" s="365"/>
      <c r="AJ34" s="365"/>
      <c r="AK34" s="405"/>
      <c r="AL34" s="90"/>
      <c r="AM34" s="403"/>
      <c r="AN34" s="403"/>
      <c r="AO34" s="403"/>
      <c r="AP34" s="362"/>
      <c r="AQ34" s="362"/>
      <c r="AR34" s="362"/>
      <c r="AS34" s="362"/>
      <c r="AT34" s="362"/>
      <c r="AU34" s="362"/>
      <c r="AV34" s="362"/>
      <c r="AW34" s="362"/>
      <c r="AX34" s="408"/>
      <c r="AY34" s="408"/>
      <c r="AZ34" s="408"/>
      <c r="BA34" s="408"/>
      <c r="BB34" s="63"/>
      <c r="BC34" s="63"/>
      <c r="BD34" s="63"/>
      <c r="BE34" s="63"/>
    </row>
    <row r="35" spans="1:57" ht="37.5" customHeight="1">
      <c r="A35" s="63"/>
      <c r="B35" s="63"/>
      <c r="C35" s="63"/>
      <c r="D35" s="63"/>
      <c r="E35" s="63"/>
      <c r="F35" s="67"/>
      <c r="G35" s="67"/>
      <c r="H35" s="76"/>
      <c r="I35" s="76"/>
      <c r="J35" s="76"/>
      <c r="K35" s="76"/>
      <c r="L35" s="76"/>
      <c r="M35" s="67"/>
      <c r="N35" s="67"/>
      <c r="O35" s="76"/>
      <c r="P35" s="76"/>
      <c r="Q35" s="76"/>
      <c r="R35" s="76"/>
      <c r="S35" s="76"/>
      <c r="T35" s="67"/>
      <c r="U35" s="67"/>
      <c r="V35" s="76"/>
      <c r="W35" s="76"/>
      <c r="X35" s="76"/>
      <c r="Y35" s="76"/>
      <c r="Z35" s="76"/>
      <c r="AA35" s="76"/>
      <c r="AB35" s="67"/>
      <c r="AC35" s="67"/>
      <c r="AD35" s="65"/>
      <c r="AE35" s="65"/>
      <c r="AF35" s="65"/>
      <c r="AG35" s="65"/>
      <c r="AH35" s="67"/>
      <c r="AI35" s="67"/>
      <c r="AJ35" s="76"/>
      <c r="AK35" s="76"/>
      <c r="AL35" s="76"/>
      <c r="AM35" s="76"/>
      <c r="AN35" s="67"/>
      <c r="AO35" s="67"/>
      <c r="AP35" s="76"/>
      <c r="AQ35" s="76"/>
      <c r="AR35" s="76"/>
      <c r="AS35" s="76"/>
      <c r="AT35" s="76"/>
      <c r="AU35" s="67"/>
      <c r="AV35" s="77"/>
      <c r="AW35" s="77"/>
      <c r="AX35" s="77"/>
      <c r="AY35" s="77"/>
      <c r="AZ35" s="77"/>
      <c r="BA35" s="67"/>
      <c r="BB35" s="63"/>
      <c r="BC35" s="63"/>
      <c r="BD35" s="63"/>
      <c r="BE35" s="63"/>
    </row>
    <row r="36" spans="1:57" ht="37.5" customHeight="1">
      <c r="A36" s="63"/>
      <c r="B36" s="67"/>
      <c r="C36" s="67"/>
      <c r="D36" s="67"/>
      <c r="E36" s="67"/>
      <c r="F36" s="67"/>
      <c r="G36" s="67"/>
      <c r="H36" s="76"/>
      <c r="I36" s="76"/>
      <c r="J36" s="76"/>
      <c r="K36" s="76"/>
      <c r="L36" s="76"/>
      <c r="M36" s="67"/>
      <c r="N36" s="67"/>
      <c r="O36" s="76"/>
      <c r="P36" s="76"/>
      <c r="Q36" s="76"/>
      <c r="R36" s="76"/>
      <c r="S36" s="76"/>
      <c r="T36" s="67"/>
      <c r="U36" s="67"/>
      <c r="V36" s="76"/>
      <c r="W36" s="76"/>
      <c r="X36" s="76"/>
      <c r="Y36" s="76"/>
      <c r="Z36" s="76"/>
      <c r="AA36" s="76"/>
      <c r="AB36" s="67"/>
      <c r="AC36" s="67"/>
      <c r="AD36" s="65"/>
      <c r="AE36" s="65"/>
      <c r="AF36" s="65"/>
      <c r="AG36" s="65"/>
      <c r="AH36" s="67"/>
      <c r="AI36" s="67"/>
      <c r="AJ36" s="76"/>
      <c r="AK36" s="76"/>
      <c r="AL36" s="76"/>
      <c r="AM36" s="76"/>
      <c r="AN36" s="67"/>
      <c r="AO36" s="67"/>
      <c r="AP36" s="76"/>
      <c r="AQ36" s="76"/>
      <c r="AR36" s="76"/>
      <c r="AS36" s="76"/>
      <c r="AT36" s="76"/>
      <c r="AU36" s="67"/>
      <c r="AV36" s="77"/>
      <c r="AW36" s="77"/>
      <c r="AX36" s="77"/>
      <c r="AY36" s="77"/>
      <c r="AZ36" s="77"/>
      <c r="BA36" s="67"/>
      <c r="BB36" s="63"/>
      <c r="BC36" s="63"/>
      <c r="BD36" s="63"/>
      <c r="BE36" s="63"/>
    </row>
  </sheetData>
  <sheetProtection selectLockedCells="1" selectUnlockedCells="1"/>
  <mergeCells count="93">
    <mergeCell ref="AX33:BA34"/>
    <mergeCell ref="AA33:AE34"/>
    <mergeCell ref="AP29:AW31"/>
    <mergeCell ref="AX29:BA31"/>
    <mergeCell ref="AP32:AW32"/>
    <mergeCell ref="AM32:AO32"/>
    <mergeCell ref="AX32:BA32"/>
    <mergeCell ref="AF29:AH30"/>
    <mergeCell ref="AI29:AK30"/>
    <mergeCell ref="AF33:AH34"/>
    <mergeCell ref="AA32:AE32"/>
    <mergeCell ref="AF32:AH32"/>
    <mergeCell ref="AM33:AO34"/>
    <mergeCell ref="AI31:AK31"/>
    <mergeCell ref="AI32:AK32"/>
    <mergeCell ref="AI33:AK34"/>
    <mergeCell ref="AF31:AH31"/>
    <mergeCell ref="T34:V34"/>
    <mergeCell ref="C34:P34"/>
    <mergeCell ref="W34:Y34"/>
    <mergeCell ref="A33:B33"/>
    <mergeCell ref="AP33:AW34"/>
    <mergeCell ref="C33:F33"/>
    <mergeCell ref="G33:I33"/>
    <mergeCell ref="J33:M33"/>
    <mergeCell ref="S32:V32"/>
    <mergeCell ref="A34:B34"/>
    <mergeCell ref="T33:V33"/>
    <mergeCell ref="W33:Y33"/>
    <mergeCell ref="N33:P33"/>
    <mergeCell ref="Q33:S33"/>
    <mergeCell ref="A32:B32"/>
    <mergeCell ref="C32:F32"/>
    <mergeCell ref="G32:I32"/>
    <mergeCell ref="Q34:S34"/>
    <mergeCell ref="J32:L32"/>
    <mergeCell ref="M32:O32"/>
    <mergeCell ref="P32:R32"/>
    <mergeCell ref="AO5:BE6"/>
    <mergeCell ref="A6:O6"/>
    <mergeCell ref="P6:AN6"/>
    <mergeCell ref="J20:M20"/>
    <mergeCell ref="N20:R20"/>
    <mergeCell ref="AO7:BE8"/>
    <mergeCell ref="W32:Y32"/>
    <mergeCell ref="B20:E20"/>
    <mergeCell ref="P8:AN8"/>
    <mergeCell ref="A29:B31"/>
    <mergeCell ref="C29:F31"/>
    <mergeCell ref="G29:I31"/>
    <mergeCell ref="AB20:AE20"/>
    <mergeCell ref="AF20:AI20"/>
    <mergeCell ref="W29:Y31"/>
    <mergeCell ref="AM29:AO31"/>
    <mergeCell ref="P5:AN5"/>
    <mergeCell ref="P10:AN10"/>
    <mergeCell ref="P9:AN9"/>
    <mergeCell ref="P7:AN7"/>
    <mergeCell ref="P12:AN12"/>
    <mergeCell ref="A18:BE18"/>
    <mergeCell ref="P11:AN11"/>
    <mergeCell ref="A20:A21"/>
    <mergeCell ref="F20:I20"/>
    <mergeCell ref="A5:O5"/>
    <mergeCell ref="AO14:BE14"/>
    <mergeCell ref="AO9:BE10"/>
    <mergeCell ref="A8:O8"/>
    <mergeCell ref="A2:O2"/>
    <mergeCell ref="A4:O4"/>
    <mergeCell ref="P4:AN4"/>
    <mergeCell ref="AO2:BE4"/>
    <mergeCell ref="P2:AN2"/>
    <mergeCell ref="A3:O3"/>
    <mergeCell ref="AO11:BB11"/>
    <mergeCell ref="AO12:BE12"/>
    <mergeCell ref="BB20:BE20"/>
    <mergeCell ref="P13:AN13"/>
    <mergeCell ref="AO13:BE13"/>
    <mergeCell ref="P14:AN14"/>
    <mergeCell ref="S20:W20"/>
    <mergeCell ref="X20:AA20"/>
    <mergeCell ref="AJ20:AN20"/>
    <mergeCell ref="AO20:AR20"/>
    <mergeCell ref="AS20:AW20"/>
    <mergeCell ref="AX20:BA20"/>
    <mergeCell ref="AS22:BA22"/>
    <mergeCell ref="J29:L31"/>
    <mergeCell ref="M29:O31"/>
    <mergeCell ref="P29:R31"/>
    <mergeCell ref="AA29:AE30"/>
    <mergeCell ref="A24:AU24"/>
    <mergeCell ref="AA31:AE31"/>
    <mergeCell ref="S29:V3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view="pageBreakPreview" zoomScale="106" zoomScaleNormal="75" zoomScaleSheetLayoutView="106" zoomScalePageLayoutView="0" workbookViewId="0" topLeftCell="A1">
      <selection activeCell="B7" sqref="B7:E8"/>
    </sheetView>
  </sheetViews>
  <sheetFormatPr defaultColWidth="9.00390625" defaultRowHeight="12.75"/>
  <cols>
    <col min="1" max="1" width="6.125" style="10" customWidth="1"/>
    <col min="2" max="2" width="0.2421875" style="10" customWidth="1"/>
    <col min="3" max="3" width="8.75390625" style="10" customWidth="1"/>
    <col min="4" max="4" width="21.25390625" style="10" customWidth="1"/>
    <col min="5" max="5" width="17.125" style="10" customWidth="1"/>
    <col min="6" max="7" width="15.75390625" style="10" customWidth="1"/>
    <col min="8" max="8" width="17.375" style="10" customWidth="1"/>
    <col min="9" max="9" width="14.75390625" style="10" customWidth="1"/>
    <col min="10" max="10" width="12.875" style="10" customWidth="1"/>
    <col min="11" max="11" width="0" style="10" hidden="1" customWidth="1"/>
    <col min="12" max="12" width="13.125" style="10" customWidth="1"/>
    <col min="13" max="16384" width="9.125" style="10" customWidth="1"/>
  </cols>
  <sheetData>
    <row r="1" spans="1:12" ht="18.75">
      <c r="A1" s="3"/>
      <c r="B1" s="3"/>
      <c r="C1" s="450" t="s">
        <v>59</v>
      </c>
      <c r="D1" s="450"/>
      <c r="E1" s="450"/>
      <c r="F1" s="450"/>
      <c r="G1" s="450"/>
      <c r="H1" s="450"/>
      <c r="I1" s="450"/>
      <c r="J1" s="450"/>
      <c r="K1" s="450"/>
      <c r="L1" s="3"/>
    </row>
    <row r="2" spans="1:11" ht="31.5">
      <c r="A2" s="3"/>
      <c r="B2" s="3"/>
      <c r="C2" s="21" t="s">
        <v>4</v>
      </c>
      <c r="D2" s="21" t="s">
        <v>20</v>
      </c>
      <c r="E2" s="21" t="s">
        <v>54</v>
      </c>
      <c r="F2" s="21" t="s">
        <v>22</v>
      </c>
      <c r="G2" s="21" t="s">
        <v>25</v>
      </c>
      <c r="H2" s="21" t="s">
        <v>24</v>
      </c>
      <c r="I2" s="21" t="s">
        <v>23</v>
      </c>
      <c r="J2" s="21" t="s">
        <v>26</v>
      </c>
      <c r="K2" s="3"/>
    </row>
    <row r="3" spans="3:10" s="3" customFormat="1" ht="18.75">
      <c r="C3" s="8">
        <v>1</v>
      </c>
      <c r="D3" s="8">
        <v>24</v>
      </c>
      <c r="E3" s="8">
        <v>3</v>
      </c>
      <c r="F3" s="8" t="s">
        <v>39</v>
      </c>
      <c r="G3" s="8">
        <v>11</v>
      </c>
      <c r="H3" s="8">
        <v>2</v>
      </c>
      <c r="I3" s="57" t="s">
        <v>27</v>
      </c>
      <c r="J3" s="57" t="s">
        <v>47</v>
      </c>
    </row>
    <row r="4" spans="3:11" s="3" customFormat="1" ht="18.75">
      <c r="C4" s="2"/>
      <c r="D4"/>
      <c r="E4" s="6"/>
      <c r="F4" s="6"/>
      <c r="G4" s="6"/>
      <c r="H4" s="6"/>
      <c r="I4" s="6"/>
      <c r="J4" s="6"/>
      <c r="K4" s="6"/>
    </row>
    <row r="5" spans="3:11" s="3" customFormat="1" ht="18.75">
      <c r="C5" s="6"/>
      <c r="D5" s="452" t="s">
        <v>58</v>
      </c>
      <c r="E5" s="452"/>
      <c r="F5" s="452"/>
      <c r="G5" s="452"/>
      <c r="H5" s="452"/>
      <c r="I5" s="452"/>
      <c r="J5" s="452"/>
      <c r="K5" s="6"/>
    </row>
    <row r="6" spans="2:12" s="3" customFormat="1" ht="41.25" customHeight="1">
      <c r="B6" s="437" t="s">
        <v>52</v>
      </c>
      <c r="C6" s="438"/>
      <c r="D6" s="438"/>
      <c r="E6" s="453"/>
      <c r="F6" s="74" t="s">
        <v>28</v>
      </c>
      <c r="G6" s="75" t="s">
        <v>29</v>
      </c>
      <c r="H6" s="58"/>
      <c r="I6" s="451"/>
      <c r="J6" s="451"/>
      <c r="K6" s="5"/>
      <c r="L6" s="6"/>
    </row>
    <row r="7" spans="1:12" s="3" customFormat="1" ht="18.75" customHeight="1">
      <c r="A7" s="10"/>
      <c r="B7" s="441" t="s">
        <v>60</v>
      </c>
      <c r="C7" s="442"/>
      <c r="D7" s="442"/>
      <c r="E7" s="443"/>
      <c r="F7" s="440">
        <v>2</v>
      </c>
      <c r="G7" s="432">
        <v>3</v>
      </c>
      <c r="H7" s="403"/>
      <c r="I7" s="431"/>
      <c r="J7" s="431"/>
      <c r="K7" s="5"/>
      <c r="L7" s="5"/>
    </row>
    <row r="8" spans="2:12" s="3" customFormat="1" ht="18.75" customHeight="1">
      <c r="B8" s="444"/>
      <c r="C8" s="445"/>
      <c r="D8" s="445"/>
      <c r="E8" s="446"/>
      <c r="F8" s="440"/>
      <c r="G8" s="433"/>
      <c r="H8" s="451"/>
      <c r="I8" s="11"/>
      <c r="J8" s="11"/>
      <c r="K8" s="11"/>
      <c r="L8" s="5"/>
    </row>
    <row r="9" spans="1:12" ht="33" customHeight="1">
      <c r="A9" s="3"/>
      <c r="B9" s="11"/>
      <c r="C9" s="2"/>
      <c r="D9" s="452" t="s">
        <v>57</v>
      </c>
      <c r="E9" s="452"/>
      <c r="F9" s="452"/>
      <c r="G9" s="452"/>
      <c r="H9" s="452"/>
      <c r="I9" s="452"/>
      <c r="J9" s="452"/>
      <c r="K9" s="3"/>
      <c r="L9" s="3"/>
    </row>
    <row r="10" spans="2:11" s="3" customFormat="1" ht="23.25" customHeight="1">
      <c r="B10" s="437" t="s">
        <v>61</v>
      </c>
      <c r="C10" s="438"/>
      <c r="D10" s="438"/>
      <c r="E10" s="438"/>
      <c r="F10" s="439"/>
      <c r="G10" s="73" t="s">
        <v>28</v>
      </c>
      <c r="H10" s="72" t="s">
        <v>29</v>
      </c>
      <c r="I10" s="68"/>
      <c r="J10" s="58"/>
      <c r="K10" s="12"/>
    </row>
    <row r="11" spans="2:11" s="3" customFormat="1" ht="18.75">
      <c r="B11" s="434" t="s">
        <v>31</v>
      </c>
      <c r="C11" s="435"/>
      <c r="D11" s="435"/>
      <c r="E11" s="435"/>
      <c r="F11" s="436"/>
      <c r="G11" s="70" t="s">
        <v>39</v>
      </c>
      <c r="H11" s="71" t="s">
        <v>55</v>
      </c>
      <c r="I11" s="2"/>
      <c r="J11" s="2"/>
      <c r="K11" s="10"/>
    </row>
    <row r="12" spans="2:11" s="3" customFormat="1" ht="18.75">
      <c r="B12" s="69"/>
      <c r="C12" s="447" t="s">
        <v>53</v>
      </c>
      <c r="D12" s="448"/>
      <c r="E12" s="448"/>
      <c r="F12" s="449"/>
      <c r="G12" s="55">
        <v>11</v>
      </c>
      <c r="H12" s="56">
        <v>3</v>
      </c>
      <c r="I12" s="2"/>
      <c r="J12" s="2"/>
      <c r="K12" s="10"/>
    </row>
    <row r="13" spans="1:12" s="3" customFormat="1" ht="18.75">
      <c r="A13" s="10"/>
      <c r="B13" s="10"/>
      <c r="C13" s="4"/>
      <c r="D13" s="4"/>
      <c r="E13" s="4"/>
      <c r="F13" s="4"/>
      <c r="G13" s="4"/>
      <c r="H13" s="4"/>
      <c r="I13" s="4"/>
      <c r="J13" s="4"/>
      <c r="K13" s="10"/>
      <c r="L13" s="10"/>
    </row>
    <row r="14" spans="1:12" s="3" customFormat="1" ht="18.75" customHeight="1">
      <c r="A14" s="13" t="s">
        <v>32</v>
      </c>
      <c r="B14" s="431" t="s">
        <v>33</v>
      </c>
      <c r="C14" s="431"/>
      <c r="D14" s="431"/>
      <c r="E14" s="431"/>
      <c r="F14" s="431"/>
      <c r="G14" s="431"/>
      <c r="H14" s="14"/>
      <c r="I14" s="10"/>
      <c r="J14" s="10"/>
      <c r="K14" s="10"/>
      <c r="L14" s="10"/>
    </row>
  </sheetData>
  <sheetProtection selectLockedCells="1" selectUnlockedCells="1"/>
  <mergeCells count="14">
    <mergeCell ref="C1:K1"/>
    <mergeCell ref="I6:J6"/>
    <mergeCell ref="D5:J5"/>
    <mergeCell ref="D9:J9"/>
    <mergeCell ref="H7:H8"/>
    <mergeCell ref="I7:J7"/>
    <mergeCell ref="B6:E6"/>
    <mergeCell ref="B14:G14"/>
    <mergeCell ref="G7:G8"/>
    <mergeCell ref="B11:F11"/>
    <mergeCell ref="B10:F10"/>
    <mergeCell ref="F7:F8"/>
    <mergeCell ref="B7:E8"/>
    <mergeCell ref="C12:F12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  <colBreaks count="1" manualBreakCount="1">
    <brk id="10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7"/>
  <sheetViews>
    <sheetView tabSelected="1" zoomScale="80" zoomScaleNormal="80" zoomScaleSheetLayoutView="95" zoomScalePageLayoutView="0" workbookViewId="0" topLeftCell="A1">
      <selection activeCell="A30" sqref="A30:P30"/>
    </sheetView>
  </sheetViews>
  <sheetFormatPr defaultColWidth="9.00390625" defaultRowHeight="12.75"/>
  <cols>
    <col min="1" max="1" width="9.625" style="15" customWidth="1"/>
    <col min="2" max="2" width="41.375" style="16" customWidth="1"/>
    <col min="3" max="3" width="5.375" style="17" customWidth="1"/>
    <col min="4" max="4" width="5.875" style="18" customWidth="1"/>
    <col min="5" max="5" width="5.25390625" style="18" customWidth="1"/>
    <col min="6" max="6" width="6.875" style="17" customWidth="1"/>
    <col min="7" max="7" width="8.75390625" style="17" customWidth="1"/>
    <col min="8" max="8" width="10.375" style="17" customWidth="1"/>
    <col min="9" max="9" width="9.25390625" style="16" customWidth="1"/>
    <col min="10" max="10" width="8.25390625" style="16" customWidth="1"/>
    <col min="11" max="11" width="7.625" style="16" customWidth="1"/>
    <col min="12" max="12" width="8.375" style="16" customWidth="1"/>
    <col min="13" max="13" width="9.875" style="16" customWidth="1"/>
    <col min="14" max="14" width="8.25390625" style="16" customWidth="1"/>
    <col min="15" max="15" width="7.625" style="16" customWidth="1"/>
    <col min="16" max="16" width="7.875" style="16" customWidth="1"/>
    <col min="17" max="17" width="5.00390625" style="16" customWidth="1"/>
    <col min="18" max="18" width="4.625" style="16" customWidth="1"/>
    <col min="19" max="16384" width="9.125" style="16" customWidth="1"/>
  </cols>
  <sheetData>
    <row r="1" spans="1:16" s="19" customFormat="1" ht="19.5" thickBot="1">
      <c r="A1" s="500" t="s">
        <v>107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179"/>
      <c r="O1" s="179"/>
      <c r="P1" s="179"/>
    </row>
    <row r="2" spans="1:17" s="19" customFormat="1" ht="51.75" customHeight="1">
      <c r="A2" s="502" t="s">
        <v>34</v>
      </c>
      <c r="B2" s="508" t="s">
        <v>72</v>
      </c>
      <c r="C2" s="506" t="s">
        <v>73</v>
      </c>
      <c r="D2" s="495"/>
      <c r="E2" s="495"/>
      <c r="F2" s="507"/>
      <c r="G2" s="510" t="s">
        <v>94</v>
      </c>
      <c r="H2" s="493" t="s">
        <v>74</v>
      </c>
      <c r="I2" s="494"/>
      <c r="J2" s="494"/>
      <c r="K2" s="494"/>
      <c r="L2" s="494"/>
      <c r="M2" s="495"/>
      <c r="N2" s="477" t="s">
        <v>87</v>
      </c>
      <c r="O2" s="478"/>
      <c r="P2" s="479"/>
      <c r="Q2" s="178"/>
    </row>
    <row r="3" spans="1:16" s="19" customFormat="1" ht="19.5" customHeight="1">
      <c r="A3" s="503"/>
      <c r="B3" s="509"/>
      <c r="C3" s="454" t="s">
        <v>78</v>
      </c>
      <c r="D3" s="454" t="s">
        <v>79</v>
      </c>
      <c r="E3" s="464" t="s">
        <v>75</v>
      </c>
      <c r="F3" s="465"/>
      <c r="G3" s="511"/>
      <c r="H3" s="496" t="s">
        <v>86</v>
      </c>
      <c r="I3" s="486" t="s">
        <v>85</v>
      </c>
      <c r="J3" s="487"/>
      <c r="K3" s="487"/>
      <c r="L3" s="488"/>
      <c r="M3" s="504" t="s">
        <v>81</v>
      </c>
      <c r="N3" s="489" t="s">
        <v>50</v>
      </c>
      <c r="O3" s="481"/>
      <c r="P3" s="490"/>
    </row>
    <row r="4" spans="1:16" s="19" customFormat="1" ht="12.75" customHeight="1">
      <c r="A4" s="503"/>
      <c r="B4" s="509"/>
      <c r="C4" s="455"/>
      <c r="D4" s="455"/>
      <c r="E4" s="466"/>
      <c r="F4" s="467"/>
      <c r="G4" s="511"/>
      <c r="H4" s="496"/>
      <c r="I4" s="505" t="s">
        <v>80</v>
      </c>
      <c r="J4" s="480" t="s">
        <v>84</v>
      </c>
      <c r="K4" s="481"/>
      <c r="L4" s="482"/>
      <c r="M4" s="504"/>
      <c r="N4" s="491"/>
      <c r="O4" s="484"/>
      <c r="P4" s="492"/>
    </row>
    <row r="5" spans="1:16" s="19" customFormat="1" ht="15.75">
      <c r="A5" s="503"/>
      <c r="B5" s="509"/>
      <c r="C5" s="455"/>
      <c r="D5" s="455"/>
      <c r="E5" s="514" t="s">
        <v>76</v>
      </c>
      <c r="F5" s="517" t="s">
        <v>77</v>
      </c>
      <c r="G5" s="511"/>
      <c r="H5" s="496"/>
      <c r="I5" s="505"/>
      <c r="J5" s="483"/>
      <c r="K5" s="484"/>
      <c r="L5" s="485"/>
      <c r="M5" s="504"/>
      <c r="N5" s="180">
        <v>1</v>
      </c>
      <c r="O5" s="20">
        <v>2</v>
      </c>
      <c r="P5" s="181">
        <v>3</v>
      </c>
    </row>
    <row r="6" spans="1:16" s="19" customFormat="1" ht="31.5" customHeight="1">
      <c r="A6" s="503"/>
      <c r="B6" s="509"/>
      <c r="C6" s="455"/>
      <c r="D6" s="455"/>
      <c r="E6" s="515"/>
      <c r="F6" s="518"/>
      <c r="G6" s="511"/>
      <c r="H6" s="496"/>
      <c r="I6" s="505"/>
      <c r="J6" s="454" t="s">
        <v>35</v>
      </c>
      <c r="K6" s="512" t="s">
        <v>83</v>
      </c>
      <c r="L6" s="454" t="s">
        <v>82</v>
      </c>
      <c r="M6" s="504"/>
      <c r="N6" s="497" t="s">
        <v>56</v>
      </c>
      <c r="O6" s="498"/>
      <c r="P6" s="499"/>
    </row>
    <row r="7" spans="1:16" s="19" customFormat="1" ht="39.75" customHeight="1">
      <c r="A7" s="503"/>
      <c r="B7" s="509"/>
      <c r="C7" s="456"/>
      <c r="D7" s="456"/>
      <c r="E7" s="516"/>
      <c r="F7" s="519"/>
      <c r="G7" s="511"/>
      <c r="H7" s="496"/>
      <c r="I7" s="505"/>
      <c r="J7" s="463"/>
      <c r="K7" s="513"/>
      <c r="L7" s="463"/>
      <c r="M7" s="504"/>
      <c r="N7" s="180">
        <v>15</v>
      </c>
      <c r="O7" s="20">
        <v>9</v>
      </c>
      <c r="P7" s="181">
        <v>9</v>
      </c>
    </row>
    <row r="8" spans="1:16" s="19" customFormat="1" ht="16.5" thickBot="1">
      <c r="A8" s="39">
        <v>1</v>
      </c>
      <c r="B8" s="42">
        <v>2</v>
      </c>
      <c r="C8" s="43">
        <v>3</v>
      </c>
      <c r="D8" s="43">
        <v>4</v>
      </c>
      <c r="E8" s="43">
        <v>5</v>
      </c>
      <c r="F8" s="40">
        <v>6</v>
      </c>
      <c r="G8" s="44">
        <v>7</v>
      </c>
      <c r="H8" s="41">
        <v>8</v>
      </c>
      <c r="I8" s="43">
        <v>9</v>
      </c>
      <c r="J8" s="43">
        <v>10</v>
      </c>
      <c r="K8" s="43">
        <v>11</v>
      </c>
      <c r="L8" s="43">
        <v>12</v>
      </c>
      <c r="M8" s="40">
        <v>13</v>
      </c>
      <c r="N8" s="182">
        <v>14</v>
      </c>
      <c r="O8" s="183">
        <v>15</v>
      </c>
      <c r="P8" s="184">
        <v>16</v>
      </c>
    </row>
    <row r="9" spans="1:16" s="19" customFormat="1" ht="21.75" customHeight="1" thickBot="1">
      <c r="A9" s="473" t="s">
        <v>111</v>
      </c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5"/>
    </row>
    <row r="10" spans="1:16" s="19" customFormat="1" ht="27" customHeight="1" thickBot="1">
      <c r="A10" s="457" t="s">
        <v>112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9"/>
    </row>
    <row r="11" spans="1:16" s="19" customFormat="1" ht="43.5" customHeight="1">
      <c r="A11" s="173" t="s">
        <v>113</v>
      </c>
      <c r="B11" s="170" t="s">
        <v>98</v>
      </c>
      <c r="C11" s="124"/>
      <c r="D11" s="124"/>
      <c r="E11" s="124"/>
      <c r="F11" s="105"/>
      <c r="G11" s="106">
        <f>G12+G13</f>
        <v>3</v>
      </c>
      <c r="H11" s="106">
        <f>H12+H13</f>
        <v>90</v>
      </c>
      <c r="I11" s="106"/>
      <c r="J11" s="106"/>
      <c r="K11" s="106"/>
      <c r="L11" s="106"/>
      <c r="M11" s="160"/>
      <c r="N11" s="155"/>
      <c r="O11" s="125"/>
      <c r="P11" s="175"/>
    </row>
    <row r="12" spans="1:16" s="19" customFormat="1" ht="17.25" customHeight="1">
      <c r="A12" s="174" t="s">
        <v>114</v>
      </c>
      <c r="B12" s="171" t="s">
        <v>46</v>
      </c>
      <c r="C12" s="102">
        <v>1</v>
      </c>
      <c r="D12" s="102"/>
      <c r="E12" s="102"/>
      <c r="F12" s="107"/>
      <c r="G12" s="108">
        <v>1.5</v>
      </c>
      <c r="H12" s="102">
        <f>G12*30</f>
        <v>45</v>
      </c>
      <c r="I12" s="126">
        <v>4</v>
      </c>
      <c r="J12" s="103">
        <v>4</v>
      </c>
      <c r="K12" s="102"/>
      <c r="L12" s="102"/>
      <c r="M12" s="161">
        <f>H12-I12</f>
        <v>41</v>
      </c>
      <c r="N12" s="142">
        <v>4</v>
      </c>
      <c r="O12" s="102"/>
      <c r="P12" s="161"/>
    </row>
    <row r="13" spans="1:16" s="19" customFormat="1" ht="19.5" customHeight="1" thickBot="1">
      <c r="A13" s="174" t="s">
        <v>115</v>
      </c>
      <c r="B13" s="172" t="s">
        <v>45</v>
      </c>
      <c r="C13" s="102"/>
      <c r="D13" s="120" t="s">
        <v>48</v>
      </c>
      <c r="E13" s="120"/>
      <c r="F13" s="109"/>
      <c r="G13" s="123">
        <v>1.5</v>
      </c>
      <c r="H13" s="102">
        <f>G13*30</f>
        <v>45</v>
      </c>
      <c r="I13" s="127"/>
      <c r="J13" s="128"/>
      <c r="K13" s="128"/>
      <c r="L13" s="128"/>
      <c r="M13" s="161">
        <f>H13-I13</f>
        <v>45</v>
      </c>
      <c r="N13" s="142"/>
      <c r="O13" s="102"/>
      <c r="P13" s="161"/>
    </row>
    <row r="14" spans="1:16" s="19" customFormat="1" ht="17.25" customHeight="1" thickBot="1">
      <c r="A14" s="315"/>
      <c r="B14" s="316" t="s">
        <v>99</v>
      </c>
      <c r="C14" s="317"/>
      <c r="D14" s="317"/>
      <c r="E14" s="317"/>
      <c r="F14" s="318"/>
      <c r="G14" s="319">
        <f>G11</f>
        <v>3</v>
      </c>
      <c r="H14" s="319">
        <f>H11</f>
        <v>90</v>
      </c>
      <c r="I14" s="320">
        <f aca="true" t="shared" si="0" ref="I14:P14">SUM(I11:I13)</f>
        <v>4</v>
      </c>
      <c r="J14" s="320">
        <f t="shared" si="0"/>
        <v>4</v>
      </c>
      <c r="K14" s="320">
        <f t="shared" si="0"/>
        <v>0</v>
      </c>
      <c r="L14" s="320">
        <f t="shared" si="0"/>
        <v>0</v>
      </c>
      <c r="M14" s="320">
        <f t="shared" si="0"/>
        <v>86</v>
      </c>
      <c r="N14" s="320">
        <f t="shared" si="0"/>
        <v>4</v>
      </c>
      <c r="O14" s="320">
        <f t="shared" si="0"/>
        <v>0</v>
      </c>
      <c r="P14" s="320">
        <f t="shared" si="0"/>
        <v>0</v>
      </c>
    </row>
    <row r="15" spans="1:16" s="19" customFormat="1" ht="27" customHeight="1" thickBot="1">
      <c r="A15" s="457" t="s">
        <v>124</v>
      </c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9"/>
    </row>
    <row r="16" spans="1:16" s="19" customFormat="1" ht="27" customHeight="1" thickBot="1">
      <c r="A16" s="457" t="s">
        <v>199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9"/>
    </row>
    <row r="17" spans="1:17" s="121" customFormat="1" ht="26.25" customHeight="1">
      <c r="A17" s="229" t="s">
        <v>140</v>
      </c>
      <c r="B17" s="232" t="s">
        <v>116</v>
      </c>
      <c r="C17" s="201">
        <v>2</v>
      </c>
      <c r="D17" s="129"/>
      <c r="E17" s="129"/>
      <c r="F17" s="202"/>
      <c r="G17" s="207">
        <v>4</v>
      </c>
      <c r="H17" s="136">
        <f>G17*30</f>
        <v>120</v>
      </c>
      <c r="I17" s="113">
        <v>12</v>
      </c>
      <c r="J17" s="116" t="s">
        <v>126</v>
      </c>
      <c r="K17" s="129"/>
      <c r="L17" s="116"/>
      <c r="M17" s="158">
        <f>H17-I17</f>
        <v>108</v>
      </c>
      <c r="N17" s="228"/>
      <c r="O17" s="116" t="s">
        <v>126</v>
      </c>
      <c r="P17" s="117"/>
      <c r="Q17" s="22"/>
    </row>
    <row r="18" spans="1:22" s="121" customFormat="1" ht="40.5" customHeight="1">
      <c r="A18" s="230" t="s">
        <v>141</v>
      </c>
      <c r="B18" s="233" t="s">
        <v>117</v>
      </c>
      <c r="C18" s="136"/>
      <c r="D18" s="129"/>
      <c r="E18" s="129"/>
      <c r="F18" s="202"/>
      <c r="G18" s="146">
        <v>14</v>
      </c>
      <c r="H18" s="299">
        <f>H19+H20+H21</f>
        <v>420</v>
      </c>
      <c r="I18" s="299"/>
      <c r="J18" s="164"/>
      <c r="K18" s="138"/>
      <c r="L18" s="104"/>
      <c r="M18" s="163"/>
      <c r="N18" s="166"/>
      <c r="O18" s="167"/>
      <c r="P18" s="117"/>
      <c r="Q18" s="22"/>
      <c r="V18" s="19"/>
    </row>
    <row r="19" spans="1:17" s="169" customFormat="1" ht="30" customHeight="1">
      <c r="A19" s="231" t="s">
        <v>142</v>
      </c>
      <c r="B19" s="234" t="s">
        <v>118</v>
      </c>
      <c r="C19" s="133">
        <v>1</v>
      </c>
      <c r="D19" s="134"/>
      <c r="E19" s="134"/>
      <c r="F19" s="135"/>
      <c r="G19" s="208">
        <v>6</v>
      </c>
      <c r="H19" s="136">
        <f>G19*30</f>
        <v>180</v>
      </c>
      <c r="I19" s="113">
        <v>10</v>
      </c>
      <c r="J19" s="151" t="s">
        <v>126</v>
      </c>
      <c r="K19" s="152"/>
      <c r="L19" s="151" t="s">
        <v>188</v>
      </c>
      <c r="M19" s="158">
        <f aca="true" t="shared" si="1" ref="M19:M28">H19-I19</f>
        <v>170</v>
      </c>
      <c r="N19" s="157" t="s">
        <v>132</v>
      </c>
      <c r="O19" s="151"/>
      <c r="P19" s="153"/>
      <c r="Q19" s="19"/>
    </row>
    <row r="20" spans="1:17" s="169" customFormat="1" ht="37.5" customHeight="1">
      <c r="A20" s="231" t="s">
        <v>143</v>
      </c>
      <c r="B20" s="234" t="s">
        <v>119</v>
      </c>
      <c r="C20" s="133">
        <v>2</v>
      </c>
      <c r="D20" s="134"/>
      <c r="E20" s="134"/>
      <c r="F20" s="135"/>
      <c r="G20" s="209">
        <v>4</v>
      </c>
      <c r="H20" s="136">
        <f>G20*30</f>
        <v>120</v>
      </c>
      <c r="I20" s="113">
        <v>10</v>
      </c>
      <c r="J20" s="151" t="s">
        <v>126</v>
      </c>
      <c r="K20" s="152"/>
      <c r="L20" s="151" t="s">
        <v>188</v>
      </c>
      <c r="M20" s="158">
        <f t="shared" si="1"/>
        <v>110</v>
      </c>
      <c r="N20" s="157"/>
      <c r="O20" s="157" t="s">
        <v>132</v>
      </c>
      <c r="P20" s="153"/>
      <c r="Q20" s="19"/>
    </row>
    <row r="21" spans="1:17" s="169" customFormat="1" ht="37.5" customHeight="1">
      <c r="A21" s="231" t="s">
        <v>144</v>
      </c>
      <c r="B21" s="234" t="s">
        <v>134</v>
      </c>
      <c r="C21" s="133">
        <v>2</v>
      </c>
      <c r="D21" s="134"/>
      <c r="E21" s="134"/>
      <c r="F21" s="135"/>
      <c r="G21" s="327">
        <v>4</v>
      </c>
      <c r="H21" s="136">
        <f>G21*30</f>
        <v>120</v>
      </c>
      <c r="I21" s="113">
        <v>10</v>
      </c>
      <c r="J21" s="151" t="s">
        <v>126</v>
      </c>
      <c r="K21" s="152"/>
      <c r="L21" s="151" t="s">
        <v>188</v>
      </c>
      <c r="M21" s="158">
        <f t="shared" si="1"/>
        <v>110</v>
      </c>
      <c r="N21" s="157"/>
      <c r="O21" s="157" t="s">
        <v>132</v>
      </c>
      <c r="P21" s="153"/>
      <c r="Q21" s="19"/>
    </row>
    <row r="22" spans="1:17" s="121" customFormat="1" ht="37.5" customHeight="1">
      <c r="A22" s="230" t="s">
        <v>145</v>
      </c>
      <c r="B22" s="236" t="s">
        <v>135</v>
      </c>
      <c r="C22" s="133"/>
      <c r="D22" s="134">
        <v>1</v>
      </c>
      <c r="E22" s="134"/>
      <c r="F22" s="135"/>
      <c r="G22" s="210">
        <v>3</v>
      </c>
      <c r="H22" s="136">
        <f>G22*30</f>
        <v>90</v>
      </c>
      <c r="I22" s="113">
        <v>6</v>
      </c>
      <c r="J22" s="116" t="s">
        <v>125</v>
      </c>
      <c r="K22" s="129"/>
      <c r="L22" s="116" t="s">
        <v>188</v>
      </c>
      <c r="M22" s="158">
        <f t="shared" si="1"/>
        <v>84</v>
      </c>
      <c r="N22" s="157" t="s">
        <v>189</v>
      </c>
      <c r="O22" s="151"/>
      <c r="P22" s="153"/>
      <c r="Q22" s="22"/>
    </row>
    <row r="23" spans="1:17" s="121" customFormat="1" ht="26.25" customHeight="1">
      <c r="A23" s="230" t="s">
        <v>146</v>
      </c>
      <c r="B23" s="237" t="s">
        <v>120</v>
      </c>
      <c r="C23" s="159"/>
      <c r="D23" s="120" t="s">
        <v>27</v>
      </c>
      <c r="E23" s="120"/>
      <c r="F23" s="203"/>
      <c r="G23" s="146">
        <v>3</v>
      </c>
      <c r="H23" s="159">
        <f>G23*30</f>
        <v>90</v>
      </c>
      <c r="I23" s="113">
        <v>10</v>
      </c>
      <c r="J23" s="116" t="s">
        <v>126</v>
      </c>
      <c r="K23" s="129"/>
      <c r="L23" s="116" t="s">
        <v>188</v>
      </c>
      <c r="M23" s="158">
        <f t="shared" si="1"/>
        <v>80</v>
      </c>
      <c r="N23" s="157"/>
      <c r="O23" s="151" t="s">
        <v>132</v>
      </c>
      <c r="P23" s="153"/>
      <c r="Q23" s="22"/>
    </row>
    <row r="24" spans="1:17" s="121" customFormat="1" ht="26.25" customHeight="1">
      <c r="A24" s="230" t="s">
        <v>147</v>
      </c>
      <c r="B24" s="238" t="s">
        <v>121</v>
      </c>
      <c r="C24" s="136"/>
      <c r="D24" s="152"/>
      <c r="E24" s="152"/>
      <c r="F24" s="203"/>
      <c r="G24" s="211">
        <f>G25+G26</f>
        <v>6</v>
      </c>
      <c r="H24" s="131">
        <f>H25+H26</f>
        <v>180</v>
      </c>
      <c r="I24" s="162"/>
      <c r="J24" s="104"/>
      <c r="K24" s="138"/>
      <c r="L24" s="104"/>
      <c r="M24" s="163"/>
      <c r="N24" s="164"/>
      <c r="O24" s="104"/>
      <c r="P24" s="165"/>
      <c r="Q24" s="22"/>
    </row>
    <row r="25" spans="1:17" s="169" customFormat="1" ht="26.25" customHeight="1">
      <c r="A25" s="231" t="s">
        <v>148</v>
      </c>
      <c r="B25" s="239" t="s">
        <v>121</v>
      </c>
      <c r="C25" s="136">
        <v>1</v>
      </c>
      <c r="D25" s="129"/>
      <c r="E25" s="139"/>
      <c r="F25" s="140"/>
      <c r="G25" s="141">
        <v>5</v>
      </c>
      <c r="H25" s="159">
        <f>G25*30</f>
        <v>150</v>
      </c>
      <c r="I25" s="113">
        <v>10</v>
      </c>
      <c r="J25" s="116" t="s">
        <v>126</v>
      </c>
      <c r="K25" s="129"/>
      <c r="L25" s="116" t="s">
        <v>188</v>
      </c>
      <c r="M25" s="158">
        <f t="shared" si="1"/>
        <v>140</v>
      </c>
      <c r="N25" s="151" t="s">
        <v>132</v>
      </c>
      <c r="O25" s="151"/>
      <c r="P25" s="153"/>
      <c r="Q25" s="19"/>
    </row>
    <row r="26" spans="1:17" s="169" customFormat="1" ht="26.25" customHeight="1">
      <c r="A26" s="231" t="s">
        <v>149</v>
      </c>
      <c r="B26" s="240" t="s">
        <v>121</v>
      </c>
      <c r="C26" s="143"/>
      <c r="D26" s="144"/>
      <c r="E26" s="144">
        <v>2</v>
      </c>
      <c r="F26" s="145"/>
      <c r="G26" s="141">
        <v>1</v>
      </c>
      <c r="H26" s="143">
        <f>G26*30</f>
        <v>30</v>
      </c>
      <c r="I26" s="113">
        <v>4</v>
      </c>
      <c r="J26" s="151"/>
      <c r="K26" s="152"/>
      <c r="L26" s="151" t="s">
        <v>125</v>
      </c>
      <c r="M26" s="158">
        <f t="shared" si="1"/>
        <v>26</v>
      </c>
      <c r="N26" s="157"/>
      <c r="O26" s="151" t="s">
        <v>125</v>
      </c>
      <c r="P26" s="153"/>
      <c r="Q26" s="19"/>
    </row>
    <row r="27" spans="1:17" s="121" customFormat="1" ht="26.25" customHeight="1">
      <c r="A27" s="230" t="s">
        <v>150</v>
      </c>
      <c r="B27" s="241" t="s">
        <v>122</v>
      </c>
      <c r="C27" s="159"/>
      <c r="D27" s="102">
        <v>1</v>
      </c>
      <c r="E27" s="102"/>
      <c r="F27" s="204"/>
      <c r="G27" s="146">
        <v>3</v>
      </c>
      <c r="H27" s="227">
        <f>G27*30</f>
        <v>90</v>
      </c>
      <c r="I27" s="113">
        <v>10</v>
      </c>
      <c r="J27" s="151" t="s">
        <v>125</v>
      </c>
      <c r="K27" s="152"/>
      <c r="L27" s="151" t="s">
        <v>189</v>
      </c>
      <c r="M27" s="158">
        <f t="shared" si="1"/>
        <v>80</v>
      </c>
      <c r="N27" s="157"/>
      <c r="O27" s="151" t="s">
        <v>132</v>
      </c>
      <c r="P27" s="153"/>
      <c r="Q27" s="22"/>
    </row>
    <row r="28" spans="1:17" s="121" customFormat="1" ht="26.25" customHeight="1" thickBot="1">
      <c r="A28" s="230" t="s">
        <v>151</v>
      </c>
      <c r="B28" s="242" t="s">
        <v>123</v>
      </c>
      <c r="C28" s="159">
        <v>1</v>
      </c>
      <c r="D28" s="205"/>
      <c r="E28" s="205"/>
      <c r="F28" s="206"/>
      <c r="G28" s="146">
        <v>4</v>
      </c>
      <c r="H28" s="159">
        <f>G28*30</f>
        <v>120</v>
      </c>
      <c r="I28" s="113">
        <v>18</v>
      </c>
      <c r="J28" s="156" t="s">
        <v>128</v>
      </c>
      <c r="K28" s="152"/>
      <c r="L28" s="151" t="s">
        <v>188</v>
      </c>
      <c r="M28" s="158">
        <f t="shared" si="1"/>
        <v>102</v>
      </c>
      <c r="N28" s="151" t="s">
        <v>132</v>
      </c>
      <c r="O28" s="151"/>
      <c r="P28" s="153"/>
      <c r="Q28" s="22"/>
    </row>
    <row r="29" spans="1:17" s="121" customFormat="1" ht="19.5" customHeight="1" thickBot="1">
      <c r="A29" s="302"/>
      <c r="B29" s="303" t="s">
        <v>133</v>
      </c>
      <c r="C29" s="304"/>
      <c r="D29" s="305"/>
      <c r="E29" s="306"/>
      <c r="F29" s="307"/>
      <c r="G29" s="308">
        <f>G17+G18+G22+G23+G24+G27+G28</f>
        <v>37</v>
      </c>
      <c r="H29" s="308">
        <f>H17+H18+H22+H23+H24+H27+H28</f>
        <v>1110</v>
      </c>
      <c r="I29" s="308">
        <f>I17+I18+I22+I23+I24+I27+I28</f>
        <v>56</v>
      </c>
      <c r="J29" s="309" t="s">
        <v>183</v>
      </c>
      <c r="K29" s="310"/>
      <c r="L29" s="311" t="s">
        <v>182</v>
      </c>
      <c r="M29" s="312">
        <f>M17+M18+M22+M23+M24+M27+M28</f>
        <v>454</v>
      </c>
      <c r="N29" s="313" t="s">
        <v>190</v>
      </c>
      <c r="O29" s="311" t="s">
        <v>191</v>
      </c>
      <c r="P29" s="314"/>
      <c r="Q29" s="22"/>
    </row>
    <row r="30" spans="1:16" s="19" customFormat="1" ht="27" customHeight="1" thickBot="1">
      <c r="A30" s="457" t="s">
        <v>200</v>
      </c>
      <c r="B30" s="476"/>
      <c r="C30" s="476"/>
      <c r="D30" s="476"/>
      <c r="E30" s="476"/>
      <c r="F30" s="476"/>
      <c r="G30" s="458"/>
      <c r="H30" s="458"/>
      <c r="I30" s="458"/>
      <c r="J30" s="458"/>
      <c r="K30" s="458"/>
      <c r="L30" s="458"/>
      <c r="M30" s="458"/>
      <c r="N30" s="458"/>
      <c r="O30" s="458"/>
      <c r="P30" s="459"/>
    </row>
    <row r="31" spans="1:17" s="169" customFormat="1" ht="27" customHeight="1">
      <c r="A31" s="262" t="s">
        <v>152</v>
      </c>
      <c r="B31" s="243" t="s">
        <v>153</v>
      </c>
      <c r="C31" s="212">
        <v>2</v>
      </c>
      <c r="D31" s="194"/>
      <c r="E31" s="194"/>
      <c r="F31" s="213"/>
      <c r="G31" s="207">
        <v>4</v>
      </c>
      <c r="H31" s="221">
        <f aca="true" t="shared" si="2" ref="H31:H37">G31*30</f>
        <v>120</v>
      </c>
      <c r="I31" s="125">
        <f>J31+K31+L31</f>
        <v>8</v>
      </c>
      <c r="J31" s="194">
        <v>8</v>
      </c>
      <c r="K31" s="194"/>
      <c r="L31" s="194"/>
      <c r="M31" s="220">
        <f>H31-I31</f>
        <v>112</v>
      </c>
      <c r="N31" s="195"/>
      <c r="O31" s="196">
        <v>8</v>
      </c>
      <c r="P31" s="197"/>
      <c r="Q31" s="19"/>
    </row>
    <row r="32" spans="1:17" s="169" customFormat="1" ht="26.25" customHeight="1">
      <c r="A32" s="263" t="s">
        <v>154</v>
      </c>
      <c r="B32" s="235" t="s">
        <v>155</v>
      </c>
      <c r="C32" s="142">
        <v>1</v>
      </c>
      <c r="D32" s="185"/>
      <c r="E32" s="185"/>
      <c r="F32" s="214"/>
      <c r="G32" s="146">
        <v>4</v>
      </c>
      <c r="H32" s="221">
        <f t="shared" si="2"/>
        <v>120</v>
      </c>
      <c r="I32" s="102">
        <v>18</v>
      </c>
      <c r="J32" s="120" t="s">
        <v>128</v>
      </c>
      <c r="K32" s="102"/>
      <c r="L32" s="102"/>
      <c r="M32" s="161">
        <f>H32-I32</f>
        <v>102</v>
      </c>
      <c r="N32" s="215" t="s">
        <v>128</v>
      </c>
      <c r="O32" s="111"/>
      <c r="P32" s="193"/>
      <c r="Q32" s="19"/>
    </row>
    <row r="33" spans="1:17" s="169" customFormat="1" ht="22.5" customHeight="1">
      <c r="A33" s="263" t="s">
        <v>156</v>
      </c>
      <c r="B33" s="244" t="s">
        <v>157</v>
      </c>
      <c r="C33" s="247"/>
      <c r="D33" s="246">
        <v>1</v>
      </c>
      <c r="E33" s="246"/>
      <c r="F33" s="248"/>
      <c r="G33" s="226">
        <v>4</v>
      </c>
      <c r="H33" s="221">
        <f t="shared" si="2"/>
        <v>120</v>
      </c>
      <c r="I33" s="152">
        <f>J33+K33</f>
        <v>12</v>
      </c>
      <c r="J33" s="186" t="s">
        <v>128</v>
      </c>
      <c r="K33" s="186" t="s">
        <v>158</v>
      </c>
      <c r="L33" s="129"/>
      <c r="M33" s="222">
        <f>H33-I33</f>
        <v>108</v>
      </c>
      <c r="N33" s="328" t="s">
        <v>131</v>
      </c>
      <c r="O33" s="129"/>
      <c r="P33" s="198"/>
      <c r="Q33" s="19"/>
    </row>
    <row r="34" spans="1:17" s="169" customFormat="1" ht="33.75" customHeight="1">
      <c r="A34" s="263" t="s">
        <v>159</v>
      </c>
      <c r="B34" s="235" t="s">
        <v>160</v>
      </c>
      <c r="C34" s="142"/>
      <c r="D34" s="102"/>
      <c r="E34" s="102"/>
      <c r="F34" s="161"/>
      <c r="G34" s="146">
        <f>+G35+G36</f>
        <v>8</v>
      </c>
      <c r="H34" s="223">
        <f t="shared" si="2"/>
        <v>240</v>
      </c>
      <c r="I34" s="132"/>
      <c r="J34" s="137"/>
      <c r="K34" s="130"/>
      <c r="L34" s="187"/>
      <c r="M34" s="224"/>
      <c r="N34" s="216"/>
      <c r="O34" s="187"/>
      <c r="P34" s="188"/>
      <c r="Q34" s="19"/>
    </row>
    <row r="35" spans="1:17" s="169" customFormat="1" ht="33.75" customHeight="1">
      <c r="A35" s="174" t="s">
        <v>161</v>
      </c>
      <c r="B35" s="234" t="s">
        <v>160</v>
      </c>
      <c r="C35" s="142">
        <v>1</v>
      </c>
      <c r="D35" s="102"/>
      <c r="E35" s="102"/>
      <c r="F35" s="161"/>
      <c r="G35" s="208">
        <v>6</v>
      </c>
      <c r="H35" s="225">
        <f t="shared" si="2"/>
        <v>180</v>
      </c>
      <c r="I35" s="129">
        <v>16</v>
      </c>
      <c r="J35" s="186" t="s">
        <v>126</v>
      </c>
      <c r="K35" s="101"/>
      <c r="L35" s="186" t="s">
        <v>127</v>
      </c>
      <c r="M35" s="161">
        <f aca="true" t="shared" si="3" ref="M35:M41">H35-I35</f>
        <v>164</v>
      </c>
      <c r="N35" s="217" t="s">
        <v>130</v>
      </c>
      <c r="O35" s="189"/>
      <c r="P35" s="188"/>
      <c r="Q35" s="19"/>
    </row>
    <row r="36" spans="1:17" s="169" customFormat="1" ht="41.25" customHeight="1">
      <c r="A36" s="174" t="s">
        <v>162</v>
      </c>
      <c r="B36" s="234" t="s">
        <v>163</v>
      </c>
      <c r="C36" s="142"/>
      <c r="D36" s="190"/>
      <c r="E36" s="191"/>
      <c r="F36" s="214">
        <v>2</v>
      </c>
      <c r="G36" s="208">
        <v>2</v>
      </c>
      <c r="H36" s="225">
        <f t="shared" si="2"/>
        <v>60</v>
      </c>
      <c r="I36" s="192">
        <v>4</v>
      </c>
      <c r="J36" s="192"/>
      <c r="K36" s="101"/>
      <c r="L36" s="186" t="s">
        <v>125</v>
      </c>
      <c r="M36" s="161">
        <f t="shared" si="3"/>
        <v>56</v>
      </c>
      <c r="N36" s="218"/>
      <c r="O36" s="186" t="s">
        <v>125</v>
      </c>
      <c r="P36" s="193"/>
      <c r="Q36" s="19"/>
    </row>
    <row r="37" spans="1:17" s="169" customFormat="1" ht="25.5" customHeight="1">
      <c r="A37" s="261" t="s">
        <v>164</v>
      </c>
      <c r="B37" s="244" t="s">
        <v>165</v>
      </c>
      <c r="C37" s="249">
        <v>2</v>
      </c>
      <c r="D37" s="185"/>
      <c r="E37" s="185"/>
      <c r="F37" s="214"/>
      <c r="G37" s="252">
        <v>5</v>
      </c>
      <c r="H37" s="253">
        <f t="shared" si="2"/>
        <v>150</v>
      </c>
      <c r="I37" s="103">
        <v>16</v>
      </c>
      <c r="J37" s="186" t="s">
        <v>129</v>
      </c>
      <c r="K37" s="102"/>
      <c r="L37" s="186" t="s">
        <v>192</v>
      </c>
      <c r="M37" s="254">
        <f t="shared" si="3"/>
        <v>134</v>
      </c>
      <c r="N37" s="131"/>
      <c r="O37" s="186" t="s">
        <v>130</v>
      </c>
      <c r="P37" s="224"/>
      <c r="Q37" s="19"/>
    </row>
    <row r="38" spans="1:17" s="121" customFormat="1" ht="21.75" customHeight="1">
      <c r="A38" s="264" t="s">
        <v>147</v>
      </c>
      <c r="B38" s="245" t="s">
        <v>170</v>
      </c>
      <c r="C38" s="250"/>
      <c r="D38" s="112">
        <v>1</v>
      </c>
      <c r="E38" s="110"/>
      <c r="F38" s="251"/>
      <c r="G38" s="274">
        <v>3</v>
      </c>
      <c r="H38" s="268">
        <v>90</v>
      </c>
      <c r="I38" s="113">
        <f>SUM(J38+K38+L38)</f>
        <v>4</v>
      </c>
      <c r="J38" s="111">
        <v>4</v>
      </c>
      <c r="K38" s="114"/>
      <c r="L38" s="111"/>
      <c r="M38" s="269">
        <f t="shared" si="3"/>
        <v>86</v>
      </c>
      <c r="N38" s="218">
        <v>4</v>
      </c>
      <c r="O38" s="111"/>
      <c r="P38" s="115"/>
      <c r="Q38" s="22"/>
    </row>
    <row r="39" spans="1:17" s="121" customFormat="1" ht="26.25" customHeight="1">
      <c r="A39" s="263" t="s">
        <v>145</v>
      </c>
      <c r="B39" s="244" t="s">
        <v>169</v>
      </c>
      <c r="C39" s="268"/>
      <c r="D39" s="101">
        <v>2</v>
      </c>
      <c r="E39" s="110"/>
      <c r="F39" s="269"/>
      <c r="G39" s="273">
        <v>3</v>
      </c>
      <c r="H39" s="268">
        <v>90</v>
      </c>
      <c r="I39" s="103">
        <f>SUM(J39+K39+L39)</f>
        <v>4</v>
      </c>
      <c r="J39" s="111">
        <v>4</v>
      </c>
      <c r="K39" s="102"/>
      <c r="L39" s="111"/>
      <c r="M39" s="269">
        <f t="shared" si="3"/>
        <v>86</v>
      </c>
      <c r="N39" s="218"/>
      <c r="O39" s="111">
        <v>4</v>
      </c>
      <c r="P39" s="115"/>
      <c r="Q39" s="22"/>
    </row>
    <row r="40" spans="1:17" s="121" customFormat="1" ht="22.5" customHeight="1">
      <c r="A40" s="263" t="s">
        <v>141</v>
      </c>
      <c r="B40" s="266" t="s">
        <v>168</v>
      </c>
      <c r="C40" s="250"/>
      <c r="D40" s="112">
        <v>1</v>
      </c>
      <c r="E40" s="110"/>
      <c r="F40" s="251"/>
      <c r="G40" s="274">
        <v>3</v>
      </c>
      <c r="H40" s="268">
        <v>90</v>
      </c>
      <c r="I40" s="113">
        <f>SUM(J40+K40+L40)</f>
        <v>4</v>
      </c>
      <c r="J40" s="111">
        <v>4</v>
      </c>
      <c r="K40" s="114"/>
      <c r="L40" s="111"/>
      <c r="M40" s="269">
        <f t="shared" si="3"/>
        <v>86</v>
      </c>
      <c r="N40" s="300">
        <v>4</v>
      </c>
      <c r="O40" s="111"/>
      <c r="P40" s="115"/>
      <c r="Q40" s="22"/>
    </row>
    <row r="41" spans="1:17" s="169" customFormat="1" ht="32.25" thickBot="1">
      <c r="A41" s="265" t="s">
        <v>140</v>
      </c>
      <c r="B41" s="267" t="s">
        <v>167</v>
      </c>
      <c r="C41" s="270"/>
      <c r="D41" s="271">
        <v>2</v>
      </c>
      <c r="E41" s="118"/>
      <c r="F41" s="272"/>
      <c r="G41" s="275">
        <v>3</v>
      </c>
      <c r="H41" s="255">
        <v>90</v>
      </c>
      <c r="I41" s="199">
        <f>SUM(J41+K41+L41)</f>
        <v>4</v>
      </c>
      <c r="J41" s="256">
        <v>4</v>
      </c>
      <c r="K41" s="257"/>
      <c r="L41" s="256"/>
      <c r="M41" s="258">
        <f t="shared" si="3"/>
        <v>86</v>
      </c>
      <c r="N41" s="259"/>
      <c r="O41" s="168">
        <v>4</v>
      </c>
      <c r="P41" s="260"/>
      <c r="Q41" s="19"/>
    </row>
    <row r="42" spans="1:17" s="169" customFormat="1" ht="27.75" customHeight="1" thickBot="1">
      <c r="A42" s="176"/>
      <c r="B42" s="154" t="s">
        <v>166</v>
      </c>
      <c r="C42" s="147"/>
      <c r="D42" s="148"/>
      <c r="E42" s="148"/>
      <c r="F42" s="149"/>
      <c r="G42" s="177">
        <f>G31+G33+G32+G37+G34+G38+G39+G40+G41</f>
        <v>37</v>
      </c>
      <c r="H42" s="150">
        <f>H31+H33+H32+H37+H34+H38+H39+H40+H41</f>
        <v>1110</v>
      </c>
      <c r="I42" s="150">
        <f>+I31+I33+I32+I28+I37+I34+I38+I39+I40+I41</f>
        <v>88</v>
      </c>
      <c r="J42" s="200" t="s">
        <v>179</v>
      </c>
      <c r="K42" s="150">
        <f>+K31+K33+K32+K28+K37</f>
        <v>4</v>
      </c>
      <c r="L42" s="200" t="s">
        <v>180</v>
      </c>
      <c r="M42" s="150">
        <f>+M31+M33+M32+M34+M37+M38+M39+M40+M41</f>
        <v>800</v>
      </c>
      <c r="N42" s="219" t="s">
        <v>180</v>
      </c>
      <c r="O42" s="200" t="s">
        <v>195</v>
      </c>
      <c r="P42" s="150"/>
      <c r="Q42" s="19"/>
    </row>
    <row r="43" spans="1:16" s="19" customFormat="1" ht="21" customHeight="1" thickBot="1">
      <c r="A43" s="468" t="s">
        <v>171</v>
      </c>
      <c r="B43" s="469"/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98"/>
      <c r="O43" s="99"/>
      <c r="P43" s="100"/>
    </row>
    <row r="44" spans="1:16" s="19" customFormat="1" ht="21" customHeight="1">
      <c r="A44" s="276" t="s">
        <v>172</v>
      </c>
      <c r="B44" s="277" t="s">
        <v>31</v>
      </c>
      <c r="C44" s="278"/>
      <c r="D44" s="279"/>
      <c r="E44" s="279"/>
      <c r="F44" s="280"/>
      <c r="G44" s="281">
        <f>H44/30</f>
        <v>2</v>
      </c>
      <c r="H44" s="282">
        <v>60</v>
      </c>
      <c r="I44" s="283"/>
      <c r="J44" s="284"/>
      <c r="K44" s="285"/>
      <c r="L44" s="285"/>
      <c r="M44" s="286"/>
      <c r="N44" s="59"/>
      <c r="O44" s="59"/>
      <c r="P44" s="59"/>
    </row>
    <row r="45" spans="1:16" s="19" customFormat="1" ht="21" customHeight="1">
      <c r="A45" s="287" t="s">
        <v>173</v>
      </c>
      <c r="B45" s="277" t="s">
        <v>31</v>
      </c>
      <c r="C45" s="288"/>
      <c r="D45" s="289" t="s">
        <v>174</v>
      </c>
      <c r="E45" s="289"/>
      <c r="F45" s="290"/>
      <c r="G45" s="281">
        <f>H45/30</f>
        <v>1</v>
      </c>
      <c r="H45" s="291">
        <v>30</v>
      </c>
      <c r="I45" s="292"/>
      <c r="J45" s="293"/>
      <c r="K45" s="294"/>
      <c r="L45" s="294"/>
      <c r="M45" s="295"/>
      <c r="N45" s="59"/>
      <c r="O45" s="59"/>
      <c r="P45" s="59"/>
    </row>
    <row r="46" spans="1:16" s="19" customFormat="1" ht="21" customHeight="1" thickBot="1">
      <c r="A46" s="287" t="s">
        <v>175</v>
      </c>
      <c r="B46" s="296" t="s">
        <v>25</v>
      </c>
      <c r="C46" s="288"/>
      <c r="D46" s="289" t="s">
        <v>174</v>
      </c>
      <c r="E46" s="289"/>
      <c r="F46" s="290"/>
      <c r="G46" s="94">
        <f>H46/30</f>
        <v>14</v>
      </c>
      <c r="H46" s="37">
        <v>420</v>
      </c>
      <c r="I46" s="292"/>
      <c r="J46" s="293"/>
      <c r="K46" s="294"/>
      <c r="L46" s="294"/>
      <c r="M46" s="297"/>
      <c r="N46" s="60"/>
      <c r="O46" s="60"/>
      <c r="P46" s="60"/>
    </row>
    <row r="47" spans="1:16" s="19" customFormat="1" ht="21" customHeight="1" thickBot="1">
      <c r="A47" s="470" t="s">
        <v>176</v>
      </c>
      <c r="B47" s="471"/>
      <c r="C47" s="471"/>
      <c r="D47" s="471"/>
      <c r="E47" s="471"/>
      <c r="F47" s="472"/>
      <c r="G47" s="92">
        <f>G44+G45+G46</f>
        <v>17</v>
      </c>
      <c r="H47" s="92">
        <f aca="true" t="shared" si="4" ref="H47:O47">H44+H45+H46</f>
        <v>510</v>
      </c>
      <c r="I47" s="92">
        <f t="shared" si="4"/>
        <v>0</v>
      </c>
      <c r="J47" s="92">
        <f t="shared" si="4"/>
        <v>0</v>
      </c>
      <c r="K47" s="92">
        <f t="shared" si="4"/>
        <v>0</v>
      </c>
      <c r="L47" s="92">
        <f t="shared" si="4"/>
        <v>0</v>
      </c>
      <c r="M47" s="92">
        <f t="shared" si="4"/>
        <v>0</v>
      </c>
      <c r="N47" s="92">
        <f t="shared" si="4"/>
        <v>0</v>
      </c>
      <c r="O47" s="92">
        <f t="shared" si="4"/>
        <v>0</v>
      </c>
      <c r="P47" s="298"/>
    </row>
    <row r="48" spans="1:16" s="19" customFormat="1" ht="15.75" customHeight="1" thickBot="1">
      <c r="A48" s="468" t="s">
        <v>96</v>
      </c>
      <c r="B48" s="469"/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98"/>
      <c r="O48" s="99"/>
      <c r="P48" s="100"/>
    </row>
    <row r="49" spans="1:16" s="19" customFormat="1" ht="21" customHeight="1" thickBot="1">
      <c r="A49" s="119" t="s">
        <v>97</v>
      </c>
      <c r="B49" s="52" t="s">
        <v>30</v>
      </c>
      <c r="C49" s="46"/>
      <c r="D49" s="47"/>
      <c r="E49" s="47"/>
      <c r="F49" s="48"/>
      <c r="G49" s="94">
        <f>H49/30</f>
        <v>3</v>
      </c>
      <c r="H49" s="37">
        <v>90</v>
      </c>
      <c r="I49" s="49"/>
      <c r="J49" s="49"/>
      <c r="K49" s="50"/>
      <c r="L49" s="50"/>
      <c r="M49" s="51"/>
      <c r="N49" s="53"/>
      <c r="O49" s="54"/>
      <c r="P49" s="38"/>
    </row>
    <row r="50" spans="1:16" s="19" customFormat="1" ht="21" customHeight="1" thickBot="1">
      <c r="A50" s="460" t="s">
        <v>102</v>
      </c>
      <c r="B50" s="461"/>
      <c r="C50" s="461"/>
      <c r="D50" s="461"/>
      <c r="E50" s="461"/>
      <c r="F50" s="462"/>
      <c r="G50" s="92">
        <f>G49</f>
        <v>3</v>
      </c>
      <c r="H50" s="92">
        <f>H49</f>
        <v>90</v>
      </c>
      <c r="I50" s="92">
        <f aca="true" t="shared" si="5" ref="I50:O50">I49</f>
        <v>0</v>
      </c>
      <c r="J50" s="92">
        <f t="shared" si="5"/>
        <v>0</v>
      </c>
      <c r="K50" s="92">
        <f t="shared" si="5"/>
        <v>0</v>
      </c>
      <c r="L50" s="92">
        <f t="shared" si="5"/>
        <v>0</v>
      </c>
      <c r="M50" s="92">
        <f t="shared" si="5"/>
        <v>0</v>
      </c>
      <c r="N50" s="92">
        <f t="shared" si="5"/>
        <v>0</v>
      </c>
      <c r="O50" s="92">
        <f t="shared" si="5"/>
        <v>0</v>
      </c>
      <c r="P50" s="93"/>
    </row>
    <row r="51" spans="1:26" s="301" customFormat="1" ht="24.75" customHeight="1" thickBot="1">
      <c r="A51" s="522" t="s">
        <v>136</v>
      </c>
      <c r="B51" s="522"/>
      <c r="C51" s="522"/>
      <c r="D51" s="522"/>
      <c r="E51" s="522"/>
      <c r="F51" s="522"/>
      <c r="G51" s="95">
        <f>G14+G29+G50+G47</f>
        <v>60</v>
      </c>
      <c r="H51" s="95">
        <f>H50+H47+H14+H29</f>
        <v>1800</v>
      </c>
      <c r="I51" s="95">
        <f>I14+I29</f>
        <v>60</v>
      </c>
      <c r="J51" s="122" t="s">
        <v>184</v>
      </c>
      <c r="K51" s="95">
        <f>K14+K29</f>
        <v>0</v>
      </c>
      <c r="L51" s="122" t="s">
        <v>182</v>
      </c>
      <c r="M51" s="95">
        <f>M14+M29</f>
        <v>540</v>
      </c>
      <c r="N51" s="122" t="s">
        <v>193</v>
      </c>
      <c r="O51" s="122" t="s">
        <v>183</v>
      </c>
      <c r="P51" s="95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16" s="22" customFormat="1" ht="18" customHeight="1" thickBot="1">
      <c r="A52" s="529" t="s">
        <v>40</v>
      </c>
      <c r="B52" s="530"/>
      <c r="C52" s="530"/>
      <c r="D52" s="530"/>
      <c r="E52" s="530"/>
      <c r="F52" s="530"/>
      <c r="G52" s="530"/>
      <c r="H52" s="530"/>
      <c r="I52" s="530"/>
      <c r="J52" s="530"/>
      <c r="K52" s="530"/>
      <c r="L52" s="530"/>
      <c r="M52" s="531"/>
      <c r="N52" s="122" t="s">
        <v>193</v>
      </c>
      <c r="O52" s="122" t="s">
        <v>183</v>
      </c>
      <c r="P52" s="45"/>
    </row>
    <row r="53" spans="1:16" s="19" customFormat="1" ht="15.75">
      <c r="A53" s="523" t="s">
        <v>37</v>
      </c>
      <c r="B53" s="524"/>
      <c r="C53" s="524"/>
      <c r="D53" s="524"/>
      <c r="E53" s="524"/>
      <c r="F53" s="524"/>
      <c r="G53" s="524"/>
      <c r="H53" s="524"/>
      <c r="I53" s="524"/>
      <c r="J53" s="524"/>
      <c r="K53" s="524"/>
      <c r="L53" s="524"/>
      <c r="M53" s="525"/>
      <c r="N53" s="59">
        <v>4</v>
      </c>
      <c r="O53" s="59">
        <v>3</v>
      </c>
      <c r="P53" s="59"/>
    </row>
    <row r="54" spans="1:16" s="19" customFormat="1" ht="15.75">
      <c r="A54" s="523" t="s">
        <v>38</v>
      </c>
      <c r="B54" s="524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M54" s="525"/>
      <c r="N54" s="59">
        <v>3</v>
      </c>
      <c r="O54" s="59">
        <v>1</v>
      </c>
      <c r="P54" s="59"/>
    </row>
    <row r="55" spans="1:16" s="19" customFormat="1" ht="15.75">
      <c r="A55" s="523" t="s">
        <v>42</v>
      </c>
      <c r="B55" s="524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5"/>
      <c r="N55" s="59"/>
      <c r="O55" s="60">
        <v>1</v>
      </c>
      <c r="P55" s="60"/>
    </row>
    <row r="56" spans="1:16" s="19" customFormat="1" ht="16.5" thickBot="1">
      <c r="A56" s="526" t="s">
        <v>41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8"/>
      <c r="N56" s="59"/>
      <c r="O56" s="60"/>
      <c r="P56" s="60"/>
    </row>
    <row r="57" spans="1:16" s="22" customFormat="1" ht="24.75" customHeight="1" thickBot="1">
      <c r="A57" s="522" t="s">
        <v>177</v>
      </c>
      <c r="B57" s="522"/>
      <c r="C57" s="522"/>
      <c r="D57" s="522"/>
      <c r="E57" s="522"/>
      <c r="F57" s="522"/>
      <c r="G57" s="95">
        <f>G50+G47+G42+G14</f>
        <v>60</v>
      </c>
      <c r="H57" s="95">
        <f>H50+H47+H42+H14</f>
        <v>1800</v>
      </c>
      <c r="I57" s="95">
        <f>I42+I14</f>
        <v>92</v>
      </c>
      <c r="J57" s="200" t="s">
        <v>181</v>
      </c>
      <c r="K57" s="95">
        <f>K20+K35</f>
        <v>0</v>
      </c>
      <c r="L57" s="200" t="s">
        <v>180</v>
      </c>
      <c r="M57" s="95">
        <f>M42+M14</f>
        <v>886</v>
      </c>
      <c r="N57" s="122" t="s">
        <v>194</v>
      </c>
      <c r="O57" s="122" t="s">
        <v>195</v>
      </c>
      <c r="P57" s="95"/>
    </row>
    <row r="58" spans="1:16" s="22" customFormat="1" ht="18" customHeight="1" thickBot="1">
      <c r="A58" s="529" t="s">
        <v>40</v>
      </c>
      <c r="B58" s="530"/>
      <c r="C58" s="530"/>
      <c r="D58" s="530"/>
      <c r="E58" s="530"/>
      <c r="F58" s="530"/>
      <c r="G58" s="530"/>
      <c r="H58" s="530"/>
      <c r="I58" s="530"/>
      <c r="J58" s="530"/>
      <c r="K58" s="530"/>
      <c r="L58" s="530"/>
      <c r="M58" s="531"/>
      <c r="N58" s="122" t="s">
        <v>194</v>
      </c>
      <c r="O58" s="122" t="s">
        <v>195</v>
      </c>
      <c r="P58" s="45"/>
    </row>
    <row r="59" spans="1:16" s="19" customFormat="1" ht="15.75">
      <c r="A59" s="523" t="s">
        <v>37</v>
      </c>
      <c r="B59" s="524"/>
      <c r="C59" s="524"/>
      <c r="D59" s="524"/>
      <c r="E59" s="524"/>
      <c r="F59" s="524"/>
      <c r="G59" s="524"/>
      <c r="H59" s="524"/>
      <c r="I59" s="524"/>
      <c r="J59" s="524"/>
      <c r="K59" s="524"/>
      <c r="L59" s="524"/>
      <c r="M59" s="525"/>
      <c r="N59" s="59">
        <v>3</v>
      </c>
      <c r="O59" s="59">
        <v>2</v>
      </c>
      <c r="P59" s="59"/>
    </row>
    <row r="60" spans="1:16" s="19" customFormat="1" ht="15.75">
      <c r="A60" s="523" t="s">
        <v>38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5"/>
      <c r="N60" s="59">
        <v>4</v>
      </c>
      <c r="O60" s="59">
        <v>2</v>
      </c>
      <c r="P60" s="59"/>
    </row>
    <row r="61" spans="1:16" s="19" customFormat="1" ht="15.75">
      <c r="A61" s="523" t="s">
        <v>42</v>
      </c>
      <c r="B61" s="524"/>
      <c r="C61" s="524"/>
      <c r="D61" s="524"/>
      <c r="E61" s="524"/>
      <c r="F61" s="524"/>
      <c r="G61" s="524"/>
      <c r="H61" s="524"/>
      <c r="I61" s="524"/>
      <c r="J61" s="524"/>
      <c r="K61" s="524"/>
      <c r="L61" s="524"/>
      <c r="M61" s="525"/>
      <c r="N61" s="59"/>
      <c r="O61" s="60">
        <v>1</v>
      </c>
      <c r="P61" s="60"/>
    </row>
    <row r="62" spans="1:16" s="19" customFormat="1" ht="15.75">
      <c r="A62" s="526" t="s">
        <v>41</v>
      </c>
      <c r="B62" s="527"/>
      <c r="C62" s="527"/>
      <c r="D62" s="527"/>
      <c r="E62" s="527"/>
      <c r="F62" s="527"/>
      <c r="G62" s="527"/>
      <c r="H62" s="527"/>
      <c r="I62" s="527"/>
      <c r="J62" s="527"/>
      <c r="K62" s="527"/>
      <c r="L62" s="527"/>
      <c r="M62" s="528"/>
      <c r="N62" s="59"/>
      <c r="O62" s="60"/>
      <c r="P62" s="60"/>
    </row>
    <row r="63" spans="1:16" s="19" customFormat="1" ht="24.75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7"/>
      <c r="O63" s="97"/>
      <c r="P63" s="97"/>
    </row>
    <row r="64" spans="1:16" s="19" customFormat="1" ht="7.5" customHeight="1" hidden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15"/>
      <c r="O64" s="15"/>
      <c r="P64" s="15"/>
    </row>
    <row r="65" spans="1:16" s="19" customFormat="1" ht="7.5" customHeight="1" hidden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15"/>
      <c r="O65" s="15"/>
      <c r="P65" s="15"/>
    </row>
    <row r="66" spans="1:16" s="19" customFormat="1" ht="7.5" customHeight="1" hidden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15"/>
      <c r="O66" s="15"/>
      <c r="P66" s="15"/>
    </row>
    <row r="67" spans="1:16" s="19" customFormat="1" ht="7.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15"/>
      <c r="O67" s="15"/>
      <c r="P67" s="15"/>
    </row>
    <row r="68" spans="1:16" s="19" customFormat="1" ht="30.75" customHeight="1">
      <c r="A68" s="91"/>
      <c r="B68" s="91" t="s">
        <v>100</v>
      </c>
      <c r="C68" s="91"/>
      <c r="D68" s="91"/>
      <c r="E68" s="91"/>
      <c r="F68" s="91"/>
      <c r="G68" s="521" t="s">
        <v>101</v>
      </c>
      <c r="H68" s="532"/>
      <c r="I68" s="532"/>
      <c r="J68" s="91"/>
      <c r="K68" s="91"/>
      <c r="L68" s="91"/>
      <c r="M68" s="91"/>
      <c r="N68" s="15"/>
      <c r="O68" s="15"/>
      <c r="P68" s="15"/>
    </row>
    <row r="69" spans="1:16" s="19" customFormat="1" ht="57" customHeight="1">
      <c r="A69" s="91"/>
      <c r="B69" s="91" t="s">
        <v>137</v>
      </c>
      <c r="C69" s="91"/>
      <c r="D69" s="91"/>
      <c r="E69" s="91"/>
      <c r="F69" s="91"/>
      <c r="G69" s="521" t="s">
        <v>139</v>
      </c>
      <c r="H69" s="532"/>
      <c r="I69" s="532"/>
      <c r="J69" s="91"/>
      <c r="K69" s="91"/>
      <c r="L69" s="91"/>
      <c r="M69" s="91"/>
      <c r="N69" s="15"/>
      <c r="O69" s="15"/>
      <c r="P69" s="15"/>
    </row>
    <row r="70" spans="1:16" s="19" customFormat="1" ht="37.5" customHeight="1">
      <c r="A70" s="91"/>
      <c r="B70" s="91" t="s">
        <v>138</v>
      </c>
      <c r="C70" s="91"/>
      <c r="D70" s="91"/>
      <c r="E70" s="91"/>
      <c r="F70" s="91"/>
      <c r="G70" s="521" t="s">
        <v>178</v>
      </c>
      <c r="H70" s="521"/>
      <c r="I70" s="521"/>
      <c r="J70" s="91"/>
      <c r="K70" s="91"/>
      <c r="L70" s="91"/>
      <c r="M70" s="91"/>
      <c r="N70" s="15"/>
      <c r="O70" s="15"/>
      <c r="P70" s="15"/>
    </row>
    <row r="71" spans="1:16" s="19" customFormat="1" ht="7.5" customHeight="1">
      <c r="A71" s="521"/>
      <c r="B71" s="521"/>
      <c r="C71" s="521"/>
      <c r="D71" s="521"/>
      <c r="E71" s="521"/>
      <c r="F71" s="521"/>
      <c r="G71" s="521"/>
      <c r="H71" s="521"/>
      <c r="I71" s="521"/>
      <c r="J71" s="521"/>
      <c r="K71" s="521"/>
      <c r="L71" s="521"/>
      <c r="M71" s="521"/>
      <c r="N71" s="15"/>
      <c r="O71" s="15"/>
      <c r="P71" s="15"/>
    </row>
    <row r="72" spans="1:16" s="19" customFormat="1" ht="15.75" hidden="1">
      <c r="A72" s="521"/>
      <c r="B72" s="521"/>
      <c r="C72" s="521"/>
      <c r="D72" s="521"/>
      <c r="E72" s="521"/>
      <c r="F72" s="521"/>
      <c r="G72" s="521"/>
      <c r="H72" s="521"/>
      <c r="I72" s="521"/>
      <c r="J72" s="521"/>
      <c r="K72" s="521"/>
      <c r="L72" s="521"/>
      <c r="M72" s="521"/>
      <c r="N72" s="15"/>
      <c r="O72" s="15"/>
      <c r="P72" s="15"/>
    </row>
    <row r="73" spans="1:16" s="19" customFormat="1" ht="15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15"/>
      <c r="O73" s="15"/>
      <c r="P73" s="15"/>
    </row>
    <row r="74" spans="1:16" s="19" customFormat="1" ht="15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15"/>
      <c r="O74" s="15"/>
      <c r="P74" s="15"/>
    </row>
    <row r="75" spans="1:16" s="19" customFormat="1" ht="15.75">
      <c r="A75" s="521"/>
      <c r="B75" s="521"/>
      <c r="C75" s="521"/>
      <c r="D75" s="521"/>
      <c r="E75" s="521"/>
      <c r="F75" s="521"/>
      <c r="G75" s="521"/>
      <c r="H75" s="521"/>
      <c r="I75" s="521"/>
      <c r="J75" s="521"/>
      <c r="K75" s="521"/>
      <c r="L75" s="521"/>
      <c r="M75" s="521"/>
      <c r="N75" s="15"/>
      <c r="O75" s="15"/>
      <c r="P75" s="15"/>
    </row>
    <row r="76" s="19" customFormat="1" ht="15.75" customHeight="1"/>
    <row r="77" s="19" customFormat="1" ht="15.75"/>
    <row r="78" s="19" customFormat="1" ht="15.75"/>
    <row r="79" s="19" customFormat="1" ht="15.75"/>
    <row r="80" s="19" customFormat="1" ht="15.75">
      <c r="A80" s="15"/>
    </row>
    <row r="81" s="19" customFormat="1" ht="15.75">
      <c r="A81" s="15"/>
    </row>
    <row r="82" spans="1:17" s="19" customFormat="1" ht="15.75">
      <c r="A82" s="23"/>
      <c r="B82" s="520"/>
      <c r="C82" s="520"/>
      <c r="D82" s="520"/>
      <c r="E82" s="520"/>
      <c r="F82" s="520"/>
      <c r="G82" s="520"/>
      <c r="H82" s="520"/>
      <c r="I82" s="520"/>
      <c r="J82" s="520"/>
      <c r="K82" s="520"/>
      <c r="L82" s="520"/>
      <c r="M82" s="520"/>
      <c r="N82" s="520"/>
      <c r="O82" s="520"/>
      <c r="P82" s="520"/>
      <c r="Q82" s="520"/>
    </row>
    <row r="83" spans="1:8" s="19" customFormat="1" ht="15.75">
      <c r="A83" s="15"/>
      <c r="C83" s="24"/>
      <c r="D83" s="25"/>
      <c r="E83" s="25"/>
      <c r="F83" s="24"/>
      <c r="G83" s="24"/>
      <c r="H83" s="24"/>
    </row>
    <row r="84" spans="1:17" s="19" customFormat="1" ht="15.75">
      <c r="A84" s="15"/>
      <c r="B84" s="26"/>
      <c r="C84" s="27"/>
      <c r="D84" s="27"/>
      <c r="E84" s="27"/>
      <c r="F84" s="26"/>
      <c r="G84" s="26"/>
      <c r="H84" s="26"/>
      <c r="I84" s="26"/>
      <c r="J84" s="26"/>
      <c r="K84" s="26"/>
      <c r="L84" s="27"/>
      <c r="M84" s="27"/>
      <c r="N84" s="27"/>
      <c r="O84" s="28"/>
      <c r="P84" s="28"/>
      <c r="Q84" s="28"/>
    </row>
    <row r="85" spans="1:17" s="19" customFormat="1" ht="15.75">
      <c r="A85" s="15"/>
      <c r="B85" s="26"/>
      <c r="C85" s="27"/>
      <c r="D85" s="27"/>
      <c r="E85" s="27"/>
      <c r="F85" s="26"/>
      <c r="G85" s="26"/>
      <c r="H85" s="26"/>
      <c r="I85" s="26"/>
      <c r="J85" s="26"/>
      <c r="K85" s="26"/>
      <c r="L85" s="27"/>
      <c r="M85" s="27"/>
      <c r="N85" s="27"/>
      <c r="O85" s="28"/>
      <c r="P85" s="28"/>
      <c r="Q85" s="28"/>
    </row>
    <row r="86" spans="1:17" s="19" customFormat="1" ht="15.75">
      <c r="A86" s="15"/>
      <c r="B86" s="26"/>
      <c r="C86" s="27"/>
      <c r="D86" s="27"/>
      <c r="E86" s="27"/>
      <c r="F86" s="26"/>
      <c r="G86" s="26"/>
      <c r="H86" s="26"/>
      <c r="I86" s="26"/>
      <c r="J86" s="26"/>
      <c r="K86" s="26"/>
      <c r="L86" s="27"/>
      <c r="M86" s="27"/>
      <c r="N86" s="27"/>
      <c r="O86" s="28"/>
      <c r="P86" s="28"/>
      <c r="Q86" s="28"/>
    </row>
    <row r="87" spans="1:17" s="19" customFormat="1" ht="15.75" customHeight="1">
      <c r="A87" s="15"/>
      <c r="B87" s="26"/>
      <c r="C87" s="27"/>
      <c r="D87" s="27"/>
      <c r="E87" s="27"/>
      <c r="F87" s="26"/>
      <c r="G87" s="26"/>
      <c r="H87" s="26"/>
      <c r="I87" s="26"/>
      <c r="J87" s="26"/>
      <c r="K87" s="26"/>
      <c r="L87" s="27"/>
      <c r="M87" s="27"/>
      <c r="N87" s="27"/>
      <c r="O87" s="28"/>
      <c r="P87" s="28"/>
      <c r="Q87" s="28"/>
    </row>
    <row r="88" spans="1:17" s="19" customFormat="1" ht="15.75">
      <c r="A88" s="15"/>
      <c r="B88" s="26"/>
      <c r="C88" s="27"/>
      <c r="D88" s="27"/>
      <c r="E88" s="27"/>
      <c r="F88" s="26"/>
      <c r="G88" s="26"/>
      <c r="H88" s="26"/>
      <c r="I88" s="26"/>
      <c r="J88" s="26"/>
      <c r="K88" s="26"/>
      <c r="L88" s="27"/>
      <c r="M88" s="27"/>
      <c r="N88" s="27"/>
      <c r="O88" s="28"/>
      <c r="P88" s="28"/>
      <c r="Q88" s="28"/>
    </row>
    <row r="89" spans="1:17" s="19" customFormat="1" ht="15.75">
      <c r="A89" s="15"/>
      <c r="B89" s="29"/>
      <c r="C89" s="30"/>
      <c r="D89" s="30"/>
      <c r="E89" s="30"/>
      <c r="F89" s="29"/>
      <c r="G89" s="29"/>
      <c r="H89" s="29"/>
      <c r="I89" s="29"/>
      <c r="J89" s="29"/>
      <c r="K89" s="29"/>
      <c r="L89" s="30"/>
      <c r="M89" s="30"/>
      <c r="N89" s="30"/>
      <c r="O89" s="31"/>
      <c r="P89" s="31"/>
      <c r="Q89" s="31"/>
    </row>
    <row r="90" spans="1:17" s="32" customFormat="1" ht="15.75">
      <c r="A90" s="15"/>
      <c r="B90" s="29"/>
      <c r="C90" s="30"/>
      <c r="D90" s="30"/>
      <c r="E90" s="30"/>
      <c r="F90" s="29"/>
      <c r="G90" s="29"/>
      <c r="H90" s="29"/>
      <c r="I90" s="29"/>
      <c r="J90" s="29"/>
      <c r="K90" s="29"/>
      <c r="L90" s="30"/>
      <c r="M90" s="30"/>
      <c r="N90" s="30"/>
      <c r="O90" s="31"/>
      <c r="P90" s="31"/>
      <c r="Q90" s="31"/>
    </row>
    <row r="91" spans="1:17" s="19" customFormat="1" ht="15.75">
      <c r="A91" s="15"/>
      <c r="B91" s="29"/>
      <c r="C91" s="30"/>
      <c r="D91" s="30"/>
      <c r="E91" s="30"/>
      <c r="F91" s="29"/>
      <c r="G91" s="29"/>
      <c r="H91" s="29"/>
      <c r="I91" s="29"/>
      <c r="J91" s="29"/>
      <c r="K91" s="29"/>
      <c r="L91" s="30"/>
      <c r="M91" s="30"/>
      <c r="N91" s="30"/>
      <c r="O91" s="31"/>
      <c r="P91" s="31"/>
      <c r="Q91" s="31"/>
    </row>
    <row r="92" spans="1:17" s="19" customFormat="1" ht="15.75">
      <c r="A92" s="15"/>
      <c r="B92" s="29"/>
      <c r="C92" s="30"/>
      <c r="D92" s="30"/>
      <c r="E92" s="30"/>
      <c r="F92" s="29"/>
      <c r="G92" s="29"/>
      <c r="H92" s="29"/>
      <c r="I92" s="29"/>
      <c r="J92" s="29"/>
      <c r="K92" s="29"/>
      <c r="L92" s="30"/>
      <c r="M92" s="30"/>
      <c r="N92" s="30"/>
      <c r="O92" s="31"/>
      <c r="P92" s="31"/>
      <c r="Q92" s="31"/>
    </row>
    <row r="93" spans="1:17" s="19" customFormat="1" ht="15.75">
      <c r="A93" s="15"/>
      <c r="B93" s="29"/>
      <c r="C93" s="30"/>
      <c r="D93" s="30"/>
      <c r="E93" s="30"/>
      <c r="F93" s="29"/>
      <c r="G93" s="29"/>
      <c r="H93" s="29"/>
      <c r="I93" s="29"/>
      <c r="J93" s="29"/>
      <c r="K93" s="29"/>
      <c r="L93" s="30"/>
      <c r="M93" s="30"/>
      <c r="N93" s="30"/>
      <c r="O93" s="31"/>
      <c r="P93" s="31"/>
      <c r="Q93" s="31"/>
    </row>
    <row r="94" spans="1:17" s="19" customFormat="1" ht="15.75">
      <c r="A94" s="15"/>
      <c r="B94" s="29"/>
      <c r="C94" s="30"/>
      <c r="D94" s="30"/>
      <c r="E94" s="30"/>
      <c r="F94" s="29"/>
      <c r="G94" s="29"/>
      <c r="H94" s="29"/>
      <c r="I94" s="29"/>
      <c r="J94" s="29"/>
      <c r="K94" s="29"/>
      <c r="L94" s="30"/>
      <c r="M94" s="30"/>
      <c r="N94" s="30"/>
      <c r="O94" s="31"/>
      <c r="P94" s="31"/>
      <c r="Q94" s="31"/>
    </row>
    <row r="95" spans="1:17" s="19" customFormat="1" ht="15.75">
      <c r="A95" s="15"/>
      <c r="B95" s="29"/>
      <c r="C95" s="30"/>
      <c r="D95" s="30"/>
      <c r="E95" s="30"/>
      <c r="F95" s="29"/>
      <c r="G95" s="29"/>
      <c r="H95" s="29"/>
      <c r="I95" s="29"/>
      <c r="J95" s="29"/>
      <c r="K95" s="29"/>
      <c r="L95" s="30"/>
      <c r="M95" s="30"/>
      <c r="N95" s="30"/>
      <c r="O95" s="31"/>
      <c r="P95" s="31"/>
      <c r="Q95" s="31"/>
    </row>
    <row r="96" spans="1:17" s="19" customFormat="1" ht="15.75">
      <c r="A96" s="15"/>
      <c r="B96" s="29"/>
      <c r="C96" s="30"/>
      <c r="D96" s="30"/>
      <c r="E96" s="30"/>
      <c r="F96" s="29"/>
      <c r="G96" s="29"/>
      <c r="H96" s="29"/>
      <c r="I96" s="29"/>
      <c r="J96" s="29"/>
      <c r="K96" s="29"/>
      <c r="L96" s="30"/>
      <c r="M96" s="30"/>
      <c r="N96" s="30"/>
      <c r="O96" s="31"/>
      <c r="P96" s="31"/>
      <c r="Q96" s="31"/>
    </row>
    <row r="97" spans="1:17" s="19" customFormat="1" ht="15.75">
      <c r="A97" s="15"/>
      <c r="B97" s="29"/>
      <c r="C97" s="30"/>
      <c r="D97" s="30"/>
      <c r="E97" s="30"/>
      <c r="F97" s="29"/>
      <c r="G97" s="29"/>
      <c r="H97" s="29"/>
      <c r="I97" s="29"/>
      <c r="J97" s="29"/>
      <c r="K97" s="29"/>
      <c r="L97" s="30"/>
      <c r="M97" s="30"/>
      <c r="N97" s="30"/>
      <c r="O97" s="31"/>
      <c r="P97" s="31"/>
      <c r="Q97" s="31"/>
    </row>
    <row r="98" spans="1:17" s="19" customFormat="1" ht="15.75">
      <c r="A98" s="15"/>
      <c r="B98" s="29"/>
      <c r="C98" s="30"/>
      <c r="D98" s="30"/>
      <c r="E98" s="30"/>
      <c r="F98" s="29"/>
      <c r="G98" s="29"/>
      <c r="H98" s="29"/>
      <c r="I98" s="29"/>
      <c r="J98" s="29"/>
      <c r="K98" s="29"/>
      <c r="L98" s="30"/>
      <c r="M98" s="30"/>
      <c r="N98" s="30"/>
      <c r="O98" s="31"/>
      <c r="P98" s="31"/>
      <c r="Q98" s="31"/>
    </row>
    <row r="99" spans="1:17" s="19" customFormat="1" ht="15.75">
      <c r="A99" s="15"/>
      <c r="B99" s="29"/>
      <c r="C99" s="30"/>
      <c r="D99" s="30"/>
      <c r="E99" s="30"/>
      <c r="F99" s="29"/>
      <c r="G99" s="29"/>
      <c r="H99" s="29"/>
      <c r="I99" s="29"/>
      <c r="J99" s="29"/>
      <c r="K99" s="29"/>
      <c r="L99" s="30"/>
      <c r="M99" s="30"/>
      <c r="N99" s="30"/>
      <c r="O99" s="31"/>
      <c r="P99" s="31"/>
      <c r="Q99" s="31"/>
    </row>
    <row r="100" spans="1:17" s="19" customFormat="1" ht="15.75">
      <c r="A100" s="15"/>
      <c r="B100" s="29"/>
      <c r="C100" s="30"/>
      <c r="D100" s="30"/>
      <c r="E100" s="30"/>
      <c r="F100" s="29"/>
      <c r="G100" s="29"/>
      <c r="H100" s="29"/>
      <c r="I100" s="29"/>
      <c r="J100" s="29"/>
      <c r="K100" s="29"/>
      <c r="L100" s="30"/>
      <c r="M100" s="30"/>
      <c r="N100" s="30"/>
      <c r="O100" s="31"/>
      <c r="P100" s="31"/>
      <c r="Q100" s="31"/>
    </row>
    <row r="101" spans="1:17" s="19" customFormat="1" ht="15.75">
      <c r="A101" s="15"/>
      <c r="B101" s="16"/>
      <c r="C101" s="17"/>
      <c r="D101" s="18"/>
      <c r="E101" s="18"/>
      <c r="F101" s="17"/>
      <c r="G101" s="17"/>
      <c r="H101" s="17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s="19" customFormat="1" ht="15.75">
      <c r="A102" s="15"/>
      <c r="B102" s="16"/>
      <c r="C102" s="17"/>
      <c r="D102" s="18"/>
      <c r="E102" s="18"/>
      <c r="F102" s="17"/>
      <c r="G102" s="17"/>
      <c r="H102" s="17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s="19" customFormat="1" ht="15.75">
      <c r="A103" s="15"/>
      <c r="B103" s="16"/>
      <c r="C103" s="17"/>
      <c r="D103" s="18"/>
      <c r="E103" s="18"/>
      <c r="F103" s="17"/>
      <c r="G103" s="17"/>
      <c r="H103" s="17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s="19" customFormat="1" ht="15.75">
      <c r="A104" s="15"/>
      <c r="B104" s="16"/>
      <c r="C104" s="17"/>
      <c r="D104" s="18"/>
      <c r="E104" s="18"/>
      <c r="F104" s="17"/>
      <c r="G104" s="17"/>
      <c r="H104" s="17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s="19" customFormat="1" ht="15.75">
      <c r="A105" s="15"/>
      <c r="B105" s="16"/>
      <c r="C105" s="17"/>
      <c r="D105" s="18"/>
      <c r="E105" s="18"/>
      <c r="F105" s="17"/>
      <c r="G105" s="17"/>
      <c r="H105" s="17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s="19" customFormat="1" ht="15.75">
      <c r="A106" s="15"/>
      <c r="B106" s="16"/>
      <c r="C106" s="17"/>
      <c r="D106" s="18"/>
      <c r="E106" s="18"/>
      <c r="F106" s="17"/>
      <c r="G106" s="17"/>
      <c r="H106" s="17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s="19" customFormat="1" ht="15.75">
      <c r="A107" s="15"/>
      <c r="B107" s="16"/>
      <c r="C107" s="17"/>
      <c r="D107" s="18"/>
      <c r="E107" s="18"/>
      <c r="F107" s="17"/>
      <c r="G107" s="17"/>
      <c r="H107" s="17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s="19" customFormat="1" ht="15.75">
      <c r="A108" s="15"/>
      <c r="B108" s="16"/>
      <c r="C108" s="17"/>
      <c r="D108" s="18"/>
      <c r="E108" s="18"/>
      <c r="F108" s="17"/>
      <c r="G108" s="17"/>
      <c r="H108" s="17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s="19" customFormat="1" ht="15.75">
      <c r="A109" s="15"/>
      <c r="B109" s="16"/>
      <c r="C109" s="17"/>
      <c r="D109" s="18"/>
      <c r="E109" s="18"/>
      <c r="F109" s="17"/>
      <c r="G109" s="17"/>
      <c r="H109" s="17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s="19" customFormat="1" ht="15.75">
      <c r="A110" s="15"/>
      <c r="B110" s="16"/>
      <c r="C110" s="17"/>
      <c r="D110" s="18"/>
      <c r="E110" s="18"/>
      <c r="F110" s="17"/>
      <c r="G110" s="17"/>
      <c r="H110" s="17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s="19" customFormat="1" ht="15.75">
      <c r="A111" s="15"/>
      <c r="B111" s="16"/>
      <c r="C111" s="17"/>
      <c r="D111" s="18"/>
      <c r="E111" s="18"/>
      <c r="F111" s="17"/>
      <c r="G111" s="17"/>
      <c r="H111" s="17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s="19" customFormat="1" ht="15.75">
      <c r="A112" s="15"/>
      <c r="B112" s="16"/>
      <c r="C112" s="17"/>
      <c r="D112" s="18"/>
      <c r="E112" s="18"/>
      <c r="F112" s="17"/>
      <c r="G112" s="17"/>
      <c r="H112" s="17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s="19" customFormat="1" ht="15.75">
      <c r="A113" s="15"/>
      <c r="B113" s="16"/>
      <c r="C113" s="17"/>
      <c r="D113" s="18"/>
      <c r="E113" s="18"/>
      <c r="F113" s="17"/>
      <c r="G113" s="17"/>
      <c r="H113" s="17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s="19" customFormat="1" ht="15.75">
      <c r="A114" s="15"/>
      <c r="B114" s="16"/>
      <c r="C114" s="17"/>
      <c r="D114" s="18"/>
      <c r="E114" s="18"/>
      <c r="F114" s="17"/>
      <c r="G114" s="17"/>
      <c r="H114" s="17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s="19" customFormat="1" ht="15.75">
      <c r="A115" s="15"/>
      <c r="B115" s="16"/>
      <c r="C115" s="17"/>
      <c r="D115" s="18"/>
      <c r="E115" s="18"/>
      <c r="F115" s="17"/>
      <c r="G115" s="17"/>
      <c r="H115" s="17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s="19" customFormat="1" ht="15.75">
      <c r="A116" s="15"/>
      <c r="B116" s="16"/>
      <c r="C116" s="17"/>
      <c r="D116" s="18"/>
      <c r="E116" s="18"/>
      <c r="F116" s="17"/>
      <c r="G116" s="17"/>
      <c r="H116" s="17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s="19" customFormat="1" ht="15.75">
      <c r="A117" s="15"/>
      <c r="B117" s="16"/>
      <c r="C117" s="17"/>
      <c r="D117" s="18"/>
      <c r="E117" s="18"/>
      <c r="F117" s="17"/>
      <c r="G117" s="17"/>
      <c r="H117" s="17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s="19" customFormat="1" ht="15.75">
      <c r="A118" s="15"/>
      <c r="B118" s="16"/>
      <c r="C118" s="17"/>
      <c r="D118" s="18"/>
      <c r="E118" s="18"/>
      <c r="F118" s="17"/>
      <c r="G118" s="17"/>
      <c r="H118" s="17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s="19" customFormat="1" ht="15.75">
      <c r="A119" s="15"/>
      <c r="B119" s="16"/>
      <c r="C119" s="17"/>
      <c r="D119" s="18"/>
      <c r="E119" s="18"/>
      <c r="F119" s="17"/>
      <c r="G119" s="17"/>
      <c r="H119" s="17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s="19" customFormat="1" ht="15.75">
      <c r="A120" s="15"/>
      <c r="B120" s="16"/>
      <c r="C120" s="17"/>
      <c r="D120" s="18"/>
      <c r="E120" s="18"/>
      <c r="F120" s="17"/>
      <c r="G120" s="17"/>
      <c r="H120" s="17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s="19" customFormat="1" ht="15.75">
      <c r="A121" s="15"/>
      <c r="B121" s="16"/>
      <c r="C121" s="17"/>
      <c r="D121" s="18"/>
      <c r="E121" s="18"/>
      <c r="F121" s="17"/>
      <c r="G121" s="17"/>
      <c r="H121" s="17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s="19" customFormat="1" ht="15.75">
      <c r="A122" s="15"/>
      <c r="B122" s="16"/>
      <c r="C122" s="17"/>
      <c r="D122" s="18"/>
      <c r="E122" s="18"/>
      <c r="F122" s="17"/>
      <c r="G122" s="17"/>
      <c r="H122" s="17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s="19" customFormat="1" ht="15.75">
      <c r="A123" s="15"/>
      <c r="B123" s="16"/>
      <c r="C123" s="17"/>
      <c r="D123" s="18"/>
      <c r="E123" s="18"/>
      <c r="F123" s="17"/>
      <c r="G123" s="17"/>
      <c r="H123" s="17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s="19" customFormat="1" ht="15.75">
      <c r="A124" s="15"/>
      <c r="B124" s="16"/>
      <c r="C124" s="17"/>
      <c r="D124" s="18"/>
      <c r="E124" s="18"/>
      <c r="F124" s="17"/>
      <c r="G124" s="17"/>
      <c r="H124" s="17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s="19" customFormat="1" ht="15.75">
      <c r="A125" s="15"/>
      <c r="B125" s="16"/>
      <c r="C125" s="17"/>
      <c r="D125" s="18"/>
      <c r="E125" s="18"/>
      <c r="F125" s="17"/>
      <c r="G125" s="17"/>
      <c r="H125" s="17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s="19" customFormat="1" ht="15.75">
      <c r="A126" s="15"/>
      <c r="B126" s="16"/>
      <c r="C126" s="17"/>
      <c r="D126" s="18"/>
      <c r="E126" s="18"/>
      <c r="F126" s="17"/>
      <c r="G126" s="17"/>
      <c r="H126" s="17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s="19" customFormat="1" ht="15.75">
      <c r="A127" s="15"/>
      <c r="B127" s="16"/>
      <c r="C127" s="17"/>
      <c r="D127" s="18"/>
      <c r="E127" s="18"/>
      <c r="F127" s="17"/>
      <c r="G127" s="17"/>
      <c r="H127" s="17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s="19" customFormat="1" ht="15.75">
      <c r="A128" s="15"/>
      <c r="B128" s="16"/>
      <c r="C128" s="17"/>
      <c r="D128" s="18"/>
      <c r="E128" s="18"/>
      <c r="F128" s="17"/>
      <c r="G128" s="17"/>
      <c r="H128" s="17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s="19" customFormat="1" ht="15.75">
      <c r="A129" s="15"/>
      <c r="B129" s="16"/>
      <c r="C129" s="17"/>
      <c r="D129" s="18"/>
      <c r="E129" s="18"/>
      <c r="F129" s="17"/>
      <c r="G129" s="17"/>
      <c r="H129" s="17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s="19" customFormat="1" ht="15.75">
      <c r="A130" s="15"/>
      <c r="B130" s="16"/>
      <c r="C130" s="17"/>
      <c r="D130" s="18"/>
      <c r="E130" s="18"/>
      <c r="F130" s="17"/>
      <c r="G130" s="17"/>
      <c r="H130" s="17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s="19" customFormat="1" ht="15.75">
      <c r="A131" s="15"/>
      <c r="B131" s="16"/>
      <c r="C131" s="17"/>
      <c r="D131" s="18"/>
      <c r="E131" s="18"/>
      <c r="F131" s="17"/>
      <c r="G131" s="17"/>
      <c r="H131" s="17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s="19" customFormat="1" ht="15.75">
      <c r="A132" s="15"/>
      <c r="B132" s="16"/>
      <c r="C132" s="17"/>
      <c r="D132" s="18"/>
      <c r="E132" s="18"/>
      <c r="F132" s="17"/>
      <c r="G132" s="17"/>
      <c r="H132" s="17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s="19" customFormat="1" ht="15.75">
      <c r="A133" s="15"/>
      <c r="B133" s="16"/>
      <c r="C133" s="17"/>
      <c r="D133" s="18"/>
      <c r="E133" s="18"/>
      <c r="F133" s="17"/>
      <c r="G133" s="17"/>
      <c r="H133" s="17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s="33" customFormat="1" ht="15.75">
      <c r="A134" s="15"/>
      <c r="B134" s="16"/>
      <c r="C134" s="17"/>
      <c r="D134" s="18"/>
      <c r="E134" s="18"/>
      <c r="F134" s="17"/>
      <c r="G134" s="17"/>
      <c r="H134" s="17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s="33" customFormat="1" ht="15.75">
      <c r="A135" s="15"/>
      <c r="B135" s="16"/>
      <c r="C135" s="17"/>
      <c r="D135" s="18"/>
      <c r="E135" s="18"/>
      <c r="F135" s="17"/>
      <c r="G135" s="17"/>
      <c r="H135" s="17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s="33" customFormat="1" ht="15.75">
      <c r="A136" s="15"/>
      <c r="B136" s="16"/>
      <c r="C136" s="17"/>
      <c r="D136" s="18"/>
      <c r="E136" s="18"/>
      <c r="F136" s="17"/>
      <c r="G136" s="17"/>
      <c r="H136" s="17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s="19" customFormat="1" ht="15.75">
      <c r="A137" s="15"/>
      <c r="B137" s="16"/>
      <c r="C137" s="17"/>
      <c r="D137" s="18"/>
      <c r="E137" s="18"/>
      <c r="F137" s="17"/>
      <c r="G137" s="17"/>
      <c r="H137" s="17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s="19" customFormat="1" ht="15.75">
      <c r="A138" s="15"/>
      <c r="B138" s="16"/>
      <c r="C138" s="17"/>
      <c r="D138" s="18"/>
      <c r="E138" s="18"/>
      <c r="F138" s="17"/>
      <c r="G138" s="17"/>
      <c r="H138" s="17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s="19" customFormat="1" ht="15.75">
      <c r="A139" s="15"/>
      <c r="B139" s="16"/>
      <c r="C139" s="17"/>
      <c r="D139" s="18"/>
      <c r="E139" s="18"/>
      <c r="F139" s="17"/>
      <c r="G139" s="17"/>
      <c r="H139" s="17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s="19" customFormat="1" ht="15.75">
      <c r="A140" s="15"/>
      <c r="B140" s="16"/>
      <c r="C140" s="17"/>
      <c r="D140" s="18"/>
      <c r="E140" s="18"/>
      <c r="F140" s="17"/>
      <c r="G140" s="17"/>
      <c r="H140" s="17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s="19" customFormat="1" ht="15.75">
      <c r="A141" s="15"/>
      <c r="B141" s="16"/>
      <c r="C141" s="17"/>
      <c r="D141" s="18"/>
      <c r="E141" s="18"/>
      <c r="F141" s="17"/>
      <c r="G141" s="17"/>
      <c r="H141" s="17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s="19" customFormat="1" ht="15.75">
      <c r="A142" s="15"/>
      <c r="B142" s="16"/>
      <c r="C142" s="17"/>
      <c r="D142" s="18"/>
      <c r="E142" s="18"/>
      <c r="F142" s="17"/>
      <c r="G142" s="17"/>
      <c r="H142" s="17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s="19" customFormat="1" ht="15.75">
      <c r="A143" s="15"/>
      <c r="B143" s="16"/>
      <c r="C143" s="17"/>
      <c r="D143" s="18"/>
      <c r="E143" s="18"/>
      <c r="F143" s="17"/>
      <c r="G143" s="17"/>
      <c r="H143" s="17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s="19" customFormat="1" ht="15.75">
      <c r="A144" s="15"/>
      <c r="B144" s="16"/>
      <c r="C144" s="17"/>
      <c r="D144" s="18"/>
      <c r="E144" s="18"/>
      <c r="F144" s="17"/>
      <c r="G144" s="17"/>
      <c r="H144" s="17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s="19" customFormat="1" ht="15.75">
      <c r="A145" s="15"/>
      <c r="B145" s="16"/>
      <c r="C145" s="17"/>
      <c r="D145" s="18"/>
      <c r="E145" s="18"/>
      <c r="F145" s="17"/>
      <c r="G145" s="17"/>
      <c r="H145" s="17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s="19" customFormat="1" ht="15.75">
      <c r="A146" s="15"/>
      <c r="B146" s="16"/>
      <c r="C146" s="17"/>
      <c r="D146" s="18"/>
      <c r="E146" s="18"/>
      <c r="F146" s="17"/>
      <c r="G146" s="17"/>
      <c r="H146" s="17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s="19" customFormat="1" ht="15.75">
      <c r="A147" s="15"/>
      <c r="B147" s="16"/>
      <c r="C147" s="17"/>
      <c r="D147" s="18"/>
      <c r="E147" s="18"/>
      <c r="F147" s="17"/>
      <c r="G147" s="17"/>
      <c r="H147" s="17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s="19" customFormat="1" ht="15.75">
      <c r="A148" s="15"/>
      <c r="B148" s="16"/>
      <c r="C148" s="17"/>
      <c r="D148" s="18"/>
      <c r="E148" s="18"/>
      <c r="F148" s="17"/>
      <c r="G148" s="17"/>
      <c r="H148" s="17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s="19" customFormat="1" ht="15.75">
      <c r="A149" s="15"/>
      <c r="B149" s="16"/>
      <c r="C149" s="17"/>
      <c r="D149" s="18"/>
      <c r="E149" s="18"/>
      <c r="F149" s="17"/>
      <c r="G149" s="17"/>
      <c r="H149" s="17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s="34" customFormat="1" ht="15.75">
      <c r="A150" s="15"/>
      <c r="B150" s="16"/>
      <c r="C150" s="17"/>
      <c r="D150" s="18"/>
      <c r="E150" s="18"/>
      <c r="F150" s="17"/>
      <c r="G150" s="17"/>
      <c r="H150" s="17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s="34" customFormat="1" ht="15.75">
      <c r="A151" s="15"/>
      <c r="B151" s="16"/>
      <c r="C151" s="17"/>
      <c r="D151" s="18"/>
      <c r="E151" s="18"/>
      <c r="F151" s="17"/>
      <c r="G151" s="17"/>
      <c r="H151" s="17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s="34" customFormat="1" ht="15.75">
      <c r="A152" s="15"/>
      <c r="B152" s="16"/>
      <c r="C152" s="17"/>
      <c r="D152" s="18"/>
      <c r="E152" s="18"/>
      <c r="F152" s="17"/>
      <c r="G152" s="17"/>
      <c r="H152" s="17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s="34" customFormat="1" ht="15.75">
      <c r="A153" s="15"/>
      <c r="B153" s="16"/>
      <c r="C153" s="17"/>
      <c r="D153" s="18"/>
      <c r="E153" s="18"/>
      <c r="F153" s="17"/>
      <c r="G153" s="17"/>
      <c r="H153" s="17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s="34" customFormat="1" ht="15.75">
      <c r="A154" s="15"/>
      <c r="B154" s="16"/>
      <c r="C154" s="17"/>
      <c r="D154" s="18"/>
      <c r="E154" s="18"/>
      <c r="F154" s="17"/>
      <c r="G154" s="17"/>
      <c r="H154" s="17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s="34" customFormat="1" ht="15.75">
      <c r="A155" s="15"/>
      <c r="B155" s="16"/>
      <c r="C155" s="17"/>
      <c r="D155" s="18"/>
      <c r="E155" s="18"/>
      <c r="F155" s="17"/>
      <c r="G155" s="17"/>
      <c r="H155" s="17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s="34" customFormat="1" ht="15.75">
      <c r="A156" s="15"/>
      <c r="B156" s="16"/>
      <c r="C156" s="17"/>
      <c r="D156" s="18"/>
      <c r="E156" s="18"/>
      <c r="F156" s="17"/>
      <c r="G156" s="17"/>
      <c r="H156" s="17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s="34" customFormat="1" ht="15.75">
      <c r="A157" s="15"/>
      <c r="B157" s="16"/>
      <c r="C157" s="17"/>
      <c r="D157" s="18"/>
      <c r="E157" s="18"/>
      <c r="F157" s="17"/>
      <c r="G157" s="17"/>
      <c r="H157" s="17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s="35" customFormat="1" ht="15.75">
      <c r="A158" s="15"/>
      <c r="B158" s="16"/>
      <c r="C158" s="17"/>
      <c r="D158" s="18"/>
      <c r="E158" s="18"/>
      <c r="F158" s="17"/>
      <c r="G158" s="17"/>
      <c r="H158" s="17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s="34" customFormat="1" ht="15.75">
      <c r="A159" s="15"/>
      <c r="B159" s="16"/>
      <c r="C159" s="17"/>
      <c r="D159" s="18"/>
      <c r="E159" s="18"/>
      <c r="F159" s="17"/>
      <c r="G159" s="17"/>
      <c r="H159" s="17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s="34" customFormat="1" ht="15.75">
      <c r="A160" s="15"/>
      <c r="B160" s="16"/>
      <c r="C160" s="17"/>
      <c r="D160" s="18"/>
      <c r="E160" s="18"/>
      <c r="F160" s="17"/>
      <c r="G160" s="17"/>
      <c r="H160" s="17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s="34" customFormat="1" ht="15.75">
      <c r="A161" s="15"/>
      <c r="B161" s="16"/>
      <c r="C161" s="17"/>
      <c r="D161" s="18"/>
      <c r="E161" s="18"/>
      <c r="F161" s="17"/>
      <c r="G161" s="17"/>
      <c r="H161" s="17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s="34" customFormat="1" ht="15.75">
      <c r="A162" s="15"/>
      <c r="B162" s="16"/>
      <c r="C162" s="17"/>
      <c r="D162" s="18"/>
      <c r="E162" s="18"/>
      <c r="F162" s="17"/>
      <c r="G162" s="17"/>
      <c r="H162" s="17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s="34" customFormat="1" ht="15.75">
      <c r="A163" s="15"/>
      <c r="B163" s="16"/>
      <c r="C163" s="17"/>
      <c r="D163" s="18"/>
      <c r="E163" s="18"/>
      <c r="F163" s="17"/>
      <c r="G163" s="17"/>
      <c r="H163" s="17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s="34" customFormat="1" ht="15.75">
      <c r="A164" s="15"/>
      <c r="B164" s="16"/>
      <c r="C164" s="17"/>
      <c r="D164" s="18"/>
      <c r="E164" s="18"/>
      <c r="F164" s="17"/>
      <c r="G164" s="17"/>
      <c r="H164" s="17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s="34" customFormat="1" ht="15.75">
      <c r="A165" s="15"/>
      <c r="B165" s="16"/>
      <c r="C165" s="17"/>
      <c r="D165" s="18"/>
      <c r="E165" s="18"/>
      <c r="F165" s="17"/>
      <c r="G165" s="17"/>
      <c r="H165" s="17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s="34" customFormat="1" ht="15.75">
      <c r="A166" s="15"/>
      <c r="B166" s="16"/>
      <c r="C166" s="17"/>
      <c r="D166" s="18"/>
      <c r="E166" s="18"/>
      <c r="F166" s="17"/>
      <c r="G166" s="17"/>
      <c r="H166" s="17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s="19" customFormat="1" ht="15.75">
      <c r="A167" s="15"/>
      <c r="B167" s="16"/>
      <c r="C167" s="17"/>
      <c r="D167" s="18"/>
      <c r="E167" s="18"/>
      <c r="F167" s="17"/>
      <c r="G167" s="17"/>
      <c r="H167" s="17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s="19" customFormat="1" ht="15.75">
      <c r="A168" s="15"/>
      <c r="B168" s="16"/>
      <c r="C168" s="17"/>
      <c r="D168" s="18"/>
      <c r="E168" s="18"/>
      <c r="F168" s="17"/>
      <c r="G168" s="17"/>
      <c r="H168" s="17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s="19" customFormat="1" ht="15.75">
      <c r="A169" s="15"/>
      <c r="B169" s="16"/>
      <c r="C169" s="17"/>
      <c r="D169" s="18"/>
      <c r="E169" s="18"/>
      <c r="F169" s="17"/>
      <c r="G169" s="17"/>
      <c r="H169" s="17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s="19" customFormat="1" ht="15.75">
      <c r="A170" s="15"/>
      <c r="B170" s="16"/>
      <c r="C170" s="17"/>
      <c r="D170" s="18"/>
      <c r="E170" s="18"/>
      <c r="F170" s="17"/>
      <c r="G170" s="17"/>
      <c r="H170" s="17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s="19" customFormat="1" ht="15.75">
      <c r="A171" s="15"/>
      <c r="B171" s="16"/>
      <c r="C171" s="17"/>
      <c r="D171" s="18"/>
      <c r="E171" s="18"/>
      <c r="F171" s="17"/>
      <c r="G171" s="17"/>
      <c r="H171" s="17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s="19" customFormat="1" ht="15.75">
      <c r="A172" s="15"/>
      <c r="B172" s="16"/>
      <c r="C172" s="17"/>
      <c r="D172" s="18"/>
      <c r="E172" s="18"/>
      <c r="F172" s="17"/>
      <c r="G172" s="17"/>
      <c r="H172" s="17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s="19" customFormat="1" ht="15.75">
      <c r="A173" s="15"/>
      <c r="B173" s="16"/>
      <c r="C173" s="17"/>
      <c r="D173" s="18"/>
      <c r="E173" s="18"/>
      <c r="F173" s="17"/>
      <c r="G173" s="17"/>
      <c r="H173" s="17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 s="19" customFormat="1" ht="15.75">
      <c r="A174" s="15"/>
      <c r="B174" s="16"/>
      <c r="C174" s="17"/>
      <c r="D174" s="18"/>
      <c r="E174" s="18"/>
      <c r="F174" s="17"/>
      <c r="G174" s="17"/>
      <c r="H174" s="17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8" s="19" customFormat="1" ht="15.75">
      <c r="A175" s="15"/>
      <c r="B175" s="16"/>
      <c r="C175" s="17"/>
      <c r="D175" s="18"/>
      <c r="E175" s="18"/>
      <c r="F175" s="17"/>
      <c r="G175" s="17"/>
      <c r="H175" s="17"/>
      <c r="I175" s="16"/>
      <c r="J175" s="16"/>
      <c r="K175" s="16"/>
      <c r="L175" s="16"/>
      <c r="M175" s="16"/>
      <c r="N175" s="16"/>
      <c r="O175" s="16"/>
      <c r="P175" s="16"/>
      <c r="Q175" s="16"/>
      <c r="R175" s="28"/>
    </row>
    <row r="176" spans="1:18" s="19" customFormat="1" ht="15.75">
      <c r="A176" s="15"/>
      <c r="B176" s="16"/>
      <c r="C176" s="17"/>
      <c r="D176" s="18"/>
      <c r="E176" s="18"/>
      <c r="F176" s="17"/>
      <c r="G176" s="17"/>
      <c r="H176" s="17"/>
      <c r="I176" s="16"/>
      <c r="J176" s="16"/>
      <c r="K176" s="16"/>
      <c r="L176" s="16"/>
      <c r="M176" s="16"/>
      <c r="N176" s="16"/>
      <c r="O176" s="16"/>
      <c r="P176" s="16"/>
      <c r="Q176" s="16"/>
      <c r="R176" s="28"/>
    </row>
    <row r="177" spans="1:18" s="19" customFormat="1" ht="15.75">
      <c r="A177" s="15"/>
      <c r="B177" s="16"/>
      <c r="C177" s="17"/>
      <c r="D177" s="18"/>
      <c r="E177" s="18"/>
      <c r="F177" s="17"/>
      <c r="G177" s="17"/>
      <c r="H177" s="17"/>
      <c r="I177" s="16"/>
      <c r="J177" s="16"/>
      <c r="K177" s="16"/>
      <c r="L177" s="16"/>
      <c r="M177" s="16"/>
      <c r="N177" s="16"/>
      <c r="O177" s="16"/>
      <c r="P177" s="16"/>
      <c r="Q177" s="16"/>
      <c r="R177" s="28"/>
    </row>
    <row r="178" spans="1:18" s="19" customFormat="1" ht="15.75">
      <c r="A178" s="15"/>
      <c r="B178" s="16"/>
      <c r="C178" s="17"/>
      <c r="D178" s="18"/>
      <c r="E178" s="18"/>
      <c r="F178" s="17"/>
      <c r="G178" s="17"/>
      <c r="H178" s="17"/>
      <c r="I178" s="16"/>
      <c r="J178" s="16"/>
      <c r="K178" s="16"/>
      <c r="L178" s="16"/>
      <c r="M178" s="16"/>
      <c r="N178" s="16"/>
      <c r="O178" s="16"/>
      <c r="P178" s="16"/>
      <c r="Q178" s="16"/>
      <c r="R178" s="28"/>
    </row>
    <row r="179" spans="1:18" s="19" customFormat="1" ht="15.75">
      <c r="A179" s="15"/>
      <c r="B179" s="16"/>
      <c r="C179" s="17"/>
      <c r="D179" s="18"/>
      <c r="E179" s="18"/>
      <c r="F179" s="17"/>
      <c r="G179" s="17"/>
      <c r="H179" s="17"/>
      <c r="I179" s="16"/>
      <c r="J179" s="16"/>
      <c r="K179" s="16"/>
      <c r="L179" s="16"/>
      <c r="M179" s="16"/>
      <c r="N179" s="16"/>
      <c r="O179" s="16"/>
      <c r="P179" s="16"/>
      <c r="Q179" s="16"/>
      <c r="R179" s="28"/>
    </row>
    <row r="180" ht="15.75">
      <c r="R180" s="31"/>
    </row>
    <row r="181" ht="15.75">
      <c r="R181" s="31"/>
    </row>
    <row r="182" ht="15.75">
      <c r="R182" s="31"/>
    </row>
    <row r="183" ht="15.75">
      <c r="R183" s="31"/>
    </row>
    <row r="184" ht="15.75">
      <c r="R184" s="31"/>
    </row>
    <row r="185" ht="15.75">
      <c r="R185" s="31"/>
    </row>
    <row r="186" ht="15.75">
      <c r="R186" s="31"/>
    </row>
    <row r="187" ht="15.75">
      <c r="R187" s="31"/>
    </row>
    <row r="188" ht="15.75">
      <c r="R188" s="31"/>
    </row>
    <row r="189" ht="15.75">
      <c r="R189" s="31"/>
    </row>
    <row r="190" ht="15.75">
      <c r="R190" s="31"/>
    </row>
    <row r="191" ht="15.75">
      <c r="R191" s="31"/>
    </row>
    <row r="193" ht="15.75">
      <c r="R193" s="36"/>
    </row>
    <row r="194" spans="18:25" ht="15.75">
      <c r="R194" s="24"/>
      <c r="S194" s="24"/>
      <c r="T194" s="24"/>
      <c r="U194" s="24"/>
      <c r="V194" s="24"/>
      <c r="W194" s="24"/>
      <c r="X194" s="24"/>
      <c r="Y194" s="24"/>
    </row>
    <row r="195" spans="18:25" ht="15.75">
      <c r="R195" s="17"/>
      <c r="S195" s="17"/>
      <c r="T195" s="17"/>
      <c r="U195" s="17"/>
      <c r="V195" s="17"/>
      <c r="W195" s="17"/>
      <c r="X195" s="17"/>
      <c r="Y195" s="17"/>
    </row>
    <row r="196" spans="18:25" ht="15.75">
      <c r="R196" s="17"/>
      <c r="S196" s="17"/>
      <c r="T196" s="17"/>
      <c r="U196" s="17"/>
      <c r="V196" s="17"/>
      <c r="W196" s="17"/>
      <c r="X196" s="17"/>
      <c r="Y196" s="17"/>
    </row>
    <row r="197" spans="18:25" ht="15.75">
      <c r="R197" s="17"/>
      <c r="S197" s="17"/>
      <c r="T197" s="17"/>
      <c r="U197" s="17"/>
      <c r="V197" s="17"/>
      <c r="W197" s="17"/>
      <c r="X197" s="17"/>
      <c r="Y197" s="17"/>
    </row>
  </sheetData>
  <sheetProtection selectLockedCells="1" selectUnlockedCells="1"/>
  <mergeCells count="50">
    <mergeCell ref="G69:I69"/>
    <mergeCell ref="G68:I68"/>
    <mergeCell ref="G70:I70"/>
    <mergeCell ref="A48:M48"/>
    <mergeCell ref="A57:F57"/>
    <mergeCell ref="A58:M58"/>
    <mergeCell ref="A62:M62"/>
    <mergeCell ref="A61:M61"/>
    <mergeCell ref="A60:M60"/>
    <mergeCell ref="A59:M59"/>
    <mergeCell ref="B82:Q82"/>
    <mergeCell ref="A71:M71"/>
    <mergeCell ref="A51:F51"/>
    <mergeCell ref="A72:M72"/>
    <mergeCell ref="A75:M75"/>
    <mergeCell ref="A55:M55"/>
    <mergeCell ref="A56:M56"/>
    <mergeCell ref="A54:M54"/>
    <mergeCell ref="A52:M52"/>
    <mergeCell ref="A53:M53"/>
    <mergeCell ref="A1:M1"/>
    <mergeCell ref="A2:A7"/>
    <mergeCell ref="M3:M7"/>
    <mergeCell ref="I4:I7"/>
    <mergeCell ref="C2:F2"/>
    <mergeCell ref="B2:B7"/>
    <mergeCell ref="G2:G7"/>
    <mergeCell ref="K6:K7"/>
    <mergeCell ref="E5:E7"/>
    <mergeCell ref="F5:F7"/>
    <mergeCell ref="A15:P15"/>
    <mergeCell ref="A30:P30"/>
    <mergeCell ref="N2:P2"/>
    <mergeCell ref="J4:L5"/>
    <mergeCell ref="I3:L3"/>
    <mergeCell ref="N3:P4"/>
    <mergeCell ref="H2:M2"/>
    <mergeCell ref="H3:H7"/>
    <mergeCell ref="J6:J7"/>
    <mergeCell ref="N6:P6"/>
    <mergeCell ref="C3:C7"/>
    <mergeCell ref="A10:P10"/>
    <mergeCell ref="A50:F50"/>
    <mergeCell ref="L6:L7"/>
    <mergeCell ref="D3:D7"/>
    <mergeCell ref="E3:F4"/>
    <mergeCell ref="A43:M43"/>
    <mergeCell ref="A47:F47"/>
    <mergeCell ref="A9:P9"/>
    <mergeCell ref="A16:P16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Oplay</cp:lastModifiedBy>
  <cp:lastPrinted>2016-05-06T08:33:19Z</cp:lastPrinted>
  <dcterms:created xsi:type="dcterms:W3CDTF">2011-02-06T10:49:14Z</dcterms:created>
  <dcterms:modified xsi:type="dcterms:W3CDTF">2016-07-12T07:43:19Z</dcterms:modified>
  <cp:category/>
  <cp:version/>
  <cp:contentType/>
  <cp:contentStatus/>
</cp:coreProperties>
</file>